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7279ffb8db3bf19/Documents/Matt/Sport/Sheffield Tri Club/Hathersage Aquathlons/"/>
    </mc:Choice>
  </mc:AlternateContent>
  <xr:revisionPtr revIDLastSave="277" documentId="8_{531911AC-5731-4FE9-8052-DCED7D2E7924}" xr6:coauthVersionLast="47" xr6:coauthVersionMax="47" xr10:uidLastSave="{58B8C3CC-79E8-467B-BD2A-6FCD831AD9F3}"/>
  <bookViews>
    <workbookView xWindow="28680" yWindow="-120" windowWidth="29040" windowHeight="15840" xr2:uid="{EC0BBB0E-8598-4C46-A2A5-511195866499}"/>
  </bookViews>
  <sheets>
    <sheet name="Hathersage #2 results" sheetId="2" r:id="rId1"/>
    <sheet name="Hathersage #1 results" sheetId="1" r:id="rId2"/>
    <sheet name="Hathersage results - seri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1" i="3" l="1"/>
  <c r="B39" i="3"/>
  <c r="B38" i="3"/>
  <c r="B40" i="3"/>
  <c r="B47" i="3"/>
  <c r="B3" i="3"/>
  <c r="B12" i="3"/>
  <c r="B15" i="3"/>
  <c r="B10" i="3"/>
  <c r="B8" i="3"/>
  <c r="B25" i="3"/>
  <c r="B30" i="3"/>
  <c r="B11" i="3"/>
  <c r="B31" i="3"/>
  <c r="B27" i="3"/>
  <c r="B18" i="3"/>
  <c r="B16" i="3"/>
  <c r="B23" i="3"/>
  <c r="B14" i="3"/>
  <c r="B37" i="3"/>
  <c r="B33" i="3"/>
  <c r="B36" i="3"/>
  <c r="B44" i="3"/>
  <c r="B43" i="3"/>
  <c r="B45" i="3"/>
  <c r="B42" i="3"/>
  <c r="B46" i="3"/>
  <c r="B48" i="3"/>
  <c r="N39" i="3"/>
  <c r="N38" i="3"/>
  <c r="N40" i="3"/>
  <c r="N47" i="3"/>
  <c r="N3" i="3"/>
  <c r="N12" i="3"/>
  <c r="N15" i="3"/>
  <c r="N10" i="3"/>
  <c r="N8" i="3"/>
  <c r="N25" i="3"/>
  <c r="N30" i="3"/>
  <c r="N11" i="3"/>
  <c r="N31" i="3"/>
  <c r="N27" i="3"/>
  <c r="N18" i="3"/>
  <c r="N16" i="3"/>
  <c r="N23" i="3"/>
  <c r="N14" i="3"/>
  <c r="N37" i="3"/>
  <c r="N33" i="3"/>
  <c r="N36" i="3"/>
  <c r="N44" i="3"/>
  <c r="N43" i="3"/>
  <c r="N45" i="3"/>
  <c r="N42" i="3"/>
  <c r="N46" i="3"/>
  <c r="N48" i="3"/>
  <c r="K38" i="3"/>
  <c r="K40" i="3"/>
  <c r="K47" i="3"/>
  <c r="K3" i="3"/>
  <c r="K12" i="3"/>
  <c r="K15" i="3"/>
  <c r="K10" i="3"/>
  <c r="K8" i="3"/>
  <c r="K25" i="3"/>
  <c r="K30" i="3"/>
  <c r="K11" i="3"/>
  <c r="K31" i="3"/>
  <c r="K27" i="3"/>
  <c r="K18" i="3"/>
  <c r="K16" i="3"/>
  <c r="K23" i="3"/>
  <c r="K14" i="3"/>
  <c r="K37" i="3"/>
  <c r="K33" i="3"/>
  <c r="K36" i="3"/>
  <c r="K44" i="3"/>
  <c r="K43" i="3"/>
  <c r="K45" i="3"/>
  <c r="K42" i="3"/>
  <c r="K46" i="3"/>
  <c r="K48" i="3"/>
  <c r="H40" i="3"/>
  <c r="H47" i="3"/>
  <c r="H3" i="3"/>
  <c r="H12" i="3"/>
  <c r="H15" i="3"/>
  <c r="H10" i="3"/>
  <c r="H8" i="3"/>
  <c r="H25" i="3"/>
  <c r="H30" i="3"/>
  <c r="H11" i="3"/>
  <c r="H31" i="3"/>
  <c r="H27" i="3"/>
  <c r="H18" i="3"/>
  <c r="H16" i="3"/>
  <c r="H23" i="3"/>
  <c r="H14" i="3"/>
  <c r="H37" i="3"/>
  <c r="H33" i="3"/>
  <c r="H36" i="3"/>
  <c r="H44" i="3"/>
  <c r="H43" i="3"/>
  <c r="H45" i="3"/>
  <c r="H42" i="3"/>
  <c r="H46" i="3"/>
  <c r="H48" i="3"/>
  <c r="H38" i="3"/>
  <c r="K39" i="3"/>
  <c r="H39" i="3"/>
  <c r="N41" i="3"/>
  <c r="K41" i="3"/>
  <c r="H41" i="3"/>
  <c r="N35" i="3"/>
  <c r="K35" i="3"/>
  <c r="H35" i="3"/>
  <c r="B35" i="3"/>
  <c r="N19" i="3"/>
  <c r="K19" i="3"/>
  <c r="H19" i="3"/>
  <c r="B19" i="3"/>
  <c r="N28" i="3"/>
  <c r="K28" i="3"/>
  <c r="H28" i="3"/>
  <c r="B28" i="3"/>
  <c r="N22" i="3"/>
  <c r="K22" i="3"/>
  <c r="H22" i="3"/>
  <c r="B22" i="3"/>
  <c r="N26" i="3"/>
  <c r="K26" i="3"/>
  <c r="H26" i="3"/>
  <c r="B26" i="3"/>
  <c r="N32" i="3"/>
  <c r="K32" i="3"/>
  <c r="H32" i="3"/>
  <c r="B32" i="3"/>
  <c r="N21" i="3"/>
  <c r="K21" i="3"/>
  <c r="H21" i="3"/>
  <c r="B21" i="3"/>
  <c r="N34" i="3"/>
  <c r="K34" i="3"/>
  <c r="H34" i="3"/>
  <c r="B34" i="3"/>
  <c r="N29" i="3"/>
  <c r="K29" i="3"/>
  <c r="H29" i="3"/>
  <c r="B29" i="3"/>
  <c r="N24" i="3"/>
  <c r="K24" i="3"/>
  <c r="H24" i="3"/>
  <c r="B24" i="3"/>
  <c r="N6" i="3"/>
  <c r="K6" i="3"/>
  <c r="H6" i="3"/>
  <c r="B6" i="3"/>
  <c r="N20" i="3"/>
  <c r="K20" i="3"/>
  <c r="H20" i="3"/>
  <c r="B20" i="3"/>
  <c r="N13" i="3"/>
  <c r="K13" i="3"/>
  <c r="H13" i="3"/>
  <c r="B13" i="3"/>
  <c r="N17" i="3"/>
  <c r="K17" i="3"/>
  <c r="H17" i="3"/>
  <c r="B17" i="3"/>
  <c r="N9" i="3"/>
  <c r="K9" i="3"/>
  <c r="H9" i="3"/>
  <c r="B9" i="3"/>
  <c r="N7" i="3"/>
  <c r="K7" i="3"/>
  <c r="H7" i="3"/>
  <c r="B7" i="3"/>
  <c r="N5" i="3"/>
  <c r="K5" i="3"/>
  <c r="H5" i="3"/>
  <c r="B5" i="3"/>
  <c r="N4" i="3"/>
  <c r="K4" i="3"/>
  <c r="H4" i="3"/>
  <c r="B4" i="3"/>
  <c r="N2" i="3"/>
  <c r="K2" i="3"/>
  <c r="H2" i="3"/>
  <c r="B2" i="3"/>
  <c r="N22" i="2"/>
  <c r="K22" i="2"/>
  <c r="B22" i="2"/>
  <c r="H22" i="2"/>
  <c r="N7" i="2"/>
  <c r="K7" i="2"/>
  <c r="H7" i="2"/>
  <c r="B7" i="2"/>
  <c r="N10" i="2"/>
  <c r="K10" i="2"/>
  <c r="H10" i="2"/>
  <c r="B10" i="2"/>
  <c r="N3" i="2"/>
  <c r="K3" i="2"/>
  <c r="H3" i="2"/>
  <c r="B3" i="2"/>
  <c r="N8" i="2"/>
  <c r="K8" i="2"/>
  <c r="H8" i="2"/>
  <c r="B8" i="2"/>
  <c r="N4" i="2"/>
  <c r="K4" i="2"/>
  <c r="H4" i="2"/>
  <c r="B4" i="2"/>
  <c r="N21" i="2"/>
  <c r="K21" i="2"/>
  <c r="H21" i="2"/>
  <c r="B21" i="2"/>
  <c r="N11" i="2"/>
  <c r="K11" i="2"/>
  <c r="H11" i="2"/>
  <c r="B11" i="2"/>
  <c r="N16" i="2"/>
  <c r="K16" i="2"/>
  <c r="H16" i="2"/>
  <c r="B16" i="2"/>
  <c r="N24" i="2"/>
  <c r="K24" i="2"/>
  <c r="H24" i="2"/>
  <c r="B24" i="2"/>
  <c r="N2" i="2"/>
  <c r="K2" i="2"/>
  <c r="H2" i="2"/>
  <c r="B2" i="2"/>
  <c r="N20" i="2"/>
  <c r="K20" i="2"/>
  <c r="H20" i="2"/>
  <c r="B20" i="2"/>
  <c r="N6" i="2"/>
  <c r="K6" i="2"/>
  <c r="H6" i="2"/>
  <c r="B6" i="2"/>
  <c r="N14" i="2"/>
  <c r="K14" i="2"/>
  <c r="H14" i="2"/>
  <c r="B14" i="2"/>
  <c r="N5" i="2"/>
  <c r="K5" i="2"/>
  <c r="H5" i="2"/>
  <c r="B5" i="2"/>
  <c r="N19" i="2"/>
  <c r="K19" i="2"/>
  <c r="H19" i="2"/>
  <c r="B19" i="2"/>
  <c r="N18" i="2"/>
  <c r="K18" i="2"/>
  <c r="H18" i="2"/>
  <c r="B18" i="2"/>
  <c r="N12" i="2"/>
  <c r="K12" i="2"/>
  <c r="H12" i="2"/>
  <c r="B12" i="2"/>
  <c r="N17" i="2"/>
  <c r="K17" i="2"/>
  <c r="H17" i="2"/>
  <c r="B17" i="2"/>
  <c r="N9" i="2"/>
  <c r="K9" i="2"/>
  <c r="H9" i="2"/>
  <c r="B9" i="2"/>
  <c r="N15" i="2"/>
  <c r="K15" i="2"/>
  <c r="H15" i="2"/>
  <c r="B15" i="2"/>
  <c r="N23" i="2"/>
  <c r="K23" i="2"/>
  <c r="H23" i="2"/>
  <c r="B23" i="2"/>
  <c r="N13" i="2"/>
  <c r="K13" i="2"/>
  <c r="H13" i="2"/>
  <c r="B13" i="2"/>
  <c r="K26" i="1"/>
  <c r="H26" i="1"/>
  <c r="N25" i="1"/>
  <c r="K25" i="1"/>
  <c r="H25" i="1"/>
  <c r="B25" i="1"/>
  <c r="N24" i="1"/>
  <c r="K24" i="1"/>
  <c r="H24" i="1"/>
  <c r="B24" i="1"/>
  <c r="N23" i="1"/>
  <c r="K23" i="1"/>
  <c r="H23" i="1"/>
  <c r="B23" i="1"/>
  <c r="N22" i="1"/>
  <c r="K22" i="1"/>
  <c r="H22" i="1"/>
  <c r="B22" i="1"/>
  <c r="N21" i="1"/>
  <c r="K21" i="1"/>
  <c r="H21" i="1"/>
  <c r="B21" i="1"/>
  <c r="N20" i="1"/>
  <c r="K20" i="1"/>
  <c r="H20" i="1"/>
  <c r="B20" i="1"/>
  <c r="N19" i="1"/>
  <c r="K19" i="1"/>
  <c r="H19" i="1"/>
  <c r="B19" i="1"/>
  <c r="N18" i="1"/>
  <c r="K18" i="1"/>
  <c r="H18" i="1"/>
  <c r="B18" i="1"/>
  <c r="N17" i="1"/>
  <c r="K17" i="1"/>
  <c r="H17" i="1"/>
  <c r="B17" i="1"/>
  <c r="N16" i="1"/>
  <c r="K16" i="1"/>
  <c r="H16" i="1"/>
  <c r="B16" i="1"/>
  <c r="N15" i="1"/>
  <c r="K15" i="1"/>
  <c r="H15" i="1"/>
  <c r="B15" i="1"/>
  <c r="N14" i="1"/>
  <c r="K14" i="1"/>
  <c r="H14" i="1"/>
  <c r="B14" i="1"/>
  <c r="N13" i="1"/>
  <c r="K13" i="1"/>
  <c r="H13" i="1"/>
  <c r="B13" i="1"/>
  <c r="N12" i="1"/>
  <c r="K12" i="1"/>
  <c r="H12" i="1"/>
  <c r="B12" i="1"/>
  <c r="N11" i="1"/>
  <c r="K11" i="1"/>
  <c r="H11" i="1"/>
  <c r="B11" i="1"/>
  <c r="N10" i="1"/>
  <c r="K10" i="1"/>
  <c r="H10" i="1"/>
  <c r="B10" i="1"/>
  <c r="N9" i="1"/>
  <c r="K9" i="1"/>
  <c r="H9" i="1"/>
  <c r="B9" i="1"/>
  <c r="N8" i="1"/>
  <c r="K8" i="1"/>
  <c r="H8" i="1"/>
  <c r="B8" i="1"/>
  <c r="N7" i="1"/>
  <c r="K7" i="1"/>
  <c r="H7" i="1"/>
  <c r="B7" i="1"/>
  <c r="N6" i="1"/>
  <c r="K6" i="1"/>
  <c r="H6" i="1"/>
  <c r="B6" i="1"/>
  <c r="N5" i="1"/>
  <c r="K5" i="1"/>
  <c r="H5" i="1"/>
  <c r="B5" i="1"/>
  <c r="N4" i="1"/>
  <c r="K4" i="1"/>
  <c r="H4" i="1"/>
  <c r="B4" i="1"/>
  <c r="N3" i="1"/>
  <c r="K3" i="1"/>
  <c r="H3" i="1"/>
  <c r="B3" i="1"/>
  <c r="N2" i="1"/>
  <c r="K2" i="1"/>
  <c r="H2" i="1"/>
  <c r="B2" i="1"/>
</calcChain>
</file>

<file path=xl/sharedStrings.xml><?xml version="1.0" encoding="utf-8"?>
<sst xmlns="http://schemas.openxmlformats.org/spreadsheetml/2006/main" count="151" uniqueCount="57">
  <si>
    <t>Name</t>
  </si>
  <si>
    <t>Overall time</t>
  </si>
  <si>
    <t>Overall position</t>
  </si>
  <si>
    <t>Start wave</t>
  </si>
  <si>
    <t>Race number</t>
  </si>
  <si>
    <t>Swim finish</t>
  </si>
  <si>
    <t>Swim time</t>
  </si>
  <si>
    <t>Swim position</t>
  </si>
  <si>
    <t>Run start</t>
  </si>
  <si>
    <t>Transition time</t>
  </si>
  <si>
    <t>Transition position</t>
  </si>
  <si>
    <t>Finish</t>
  </si>
  <si>
    <t>Run position</t>
  </si>
  <si>
    <t>Louis Rose</t>
  </si>
  <si>
    <t>Ryan Adamson</t>
  </si>
  <si>
    <t>Tom Clifford</t>
  </si>
  <si>
    <t>Joshua Wain</t>
  </si>
  <si>
    <t>Tim Coolican</t>
  </si>
  <si>
    <t>Jack Ward</t>
  </si>
  <si>
    <t>Adam Gordon</t>
  </si>
  <si>
    <t>Robert Owen</t>
  </si>
  <si>
    <t>Mike Nolan</t>
  </si>
  <si>
    <t>Tara Haworth</t>
  </si>
  <si>
    <t>Sarah Percival</t>
  </si>
  <si>
    <t>Paul Gordon</t>
  </si>
  <si>
    <t>Stephen Glossop</t>
  </si>
  <si>
    <t>Jennifer Wilson</t>
  </si>
  <si>
    <t>James Goddard</t>
  </si>
  <si>
    <t>Craig Scott</t>
  </si>
  <si>
    <t>Millie Moore</t>
  </si>
  <si>
    <t>Jim Lafferty</t>
  </si>
  <si>
    <t>Ellie Wildbore</t>
  </si>
  <si>
    <t>Dawn Biram</t>
  </si>
  <si>
    <t>Charlotte White</t>
  </si>
  <si>
    <t>Diane Clewes</t>
  </si>
  <si>
    <t>Mark Bramall</t>
  </si>
  <si>
    <t>DNF</t>
  </si>
  <si>
    <t>Daniel Williamson</t>
  </si>
  <si>
    <t>DNS</t>
  </si>
  <si>
    <t>Start</t>
  </si>
  <si>
    <t>Run time</t>
  </si>
  <si>
    <t>Nick Hails</t>
  </si>
  <si>
    <t>Jamie Gibbin</t>
  </si>
  <si>
    <t>Hannah Höggren-Johnson</t>
  </si>
  <si>
    <t>Hannah Takahashi</t>
  </si>
  <si>
    <t>Andrew Lambert</t>
  </si>
  <si>
    <t>Adele Coupland</t>
  </si>
  <si>
    <t>Stephen Leyland</t>
  </si>
  <si>
    <t>Richard Ashley Stevenson</t>
  </si>
  <si>
    <t>Alex Murray</t>
  </si>
  <si>
    <t>Kim Russon</t>
  </si>
  <si>
    <t>Alex Cozens</t>
  </si>
  <si>
    <t>Ashley Barwick</t>
  </si>
  <si>
    <t>Jack Pickering</t>
  </si>
  <si>
    <t>Andrew Green</t>
  </si>
  <si>
    <t>Bob Pringle</t>
  </si>
  <si>
    <t>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</si>
</sst>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h:mm:ss\ AM/PM;@"/>
    <numFmt numFmtId="165" formatCode="[$-409]h:mm\ AM/P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45" fontId="1" fillId="0" borderId="0" xfId="0" applyNumberFormat="1" applyFont="1"/>
    <xf numFmtId="0" fontId="1" fillId="0" borderId="0" xfId="0" applyFont="1"/>
    <xf numFmtId="45" fontId="0" fillId="0" borderId="0" xfId="0" applyNumberFormat="1"/>
    <xf numFmtId="45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Fill="1"/>
    <xf numFmtId="0" fontId="0" fillId="0" borderId="3" xfId="0" applyFont="1" applyFill="1" applyBorder="1"/>
    <xf numFmtId="0" fontId="0" fillId="0" borderId="4" xfId="0" applyFont="1" applyFill="1" applyBorder="1"/>
  </cellXfs>
  <cellStyles count="1">
    <cellStyle name="Normal" xfId="0" builtinId="0"/>
  </cellStyles>
  <dxfs count="34">
    <dxf>
      <numFmt numFmtId="0" formatCode="General"/>
      <fill>
        <patternFill patternType="none">
          <bgColor auto="1"/>
        </patternFill>
      </fill>
    </dxf>
    <dxf>
      <numFmt numFmtId="164" formatCode="[$-409]hh:mm:ss\ AM/PM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164" formatCode="[$-409]hh:mm:ss\ AM/PM;@"/>
    </dxf>
    <dxf>
      <numFmt numFmtId="164" formatCode="[$-409]hh:mm:ss\ AM/PM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164" formatCode="[$-409]hh:mm:ss\ AM/PM;@"/>
    </dxf>
    <dxf>
      <numFmt numFmtId="164" formatCode="[$-409]hh:mm:ss\ AM/PM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28" formatCode="mm:ss"/>
    </dxf>
    <dxf>
      <numFmt numFmtId="164" formatCode="[$-409]hh:mm:ss\ AM/PM;@"/>
    </dxf>
    <dxf>
      <numFmt numFmtId="164" formatCode="[$-409]hh:mm:ss\ AM/PM;@"/>
    </dxf>
    <dxf>
      <font>
        <b/>
      </font>
    </dxf>
    <dxf>
      <numFmt numFmtId="28" formatCode="mm:ss"/>
    </dxf>
    <dxf>
      <numFmt numFmtId="0" formatCode="General"/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28" formatCode="mm:ss"/>
    </dxf>
    <dxf>
      <numFmt numFmtId="164" formatCode="[$-409]hh:mm:ss\ AM/PM;@"/>
    </dxf>
    <dxf>
      <numFmt numFmtId="164" formatCode="[$-409]hh:mm:ss\ AM/PM;@"/>
    </dxf>
    <dxf>
      <numFmt numFmtId="28" formatCode="mm:ss"/>
    </dxf>
    <dxf>
      <numFmt numFmtId="0" formatCode="General"/>
    </dxf>
    <dxf>
      <numFmt numFmtId="164" formatCode="[$-409]hh:mm:ss\ AM/PM;@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28" formatCode="mm:ss"/>
    </dxf>
    <dxf>
      <numFmt numFmtId="164" formatCode="[$-409]hh:mm:ss\ AM/PM;@"/>
    </dxf>
    <dxf>
      <numFmt numFmtId="165" formatCode="[$-409]h:mm\ AM/PM;@"/>
    </dxf>
    <dxf>
      <numFmt numFmtId="28" formatCode="mm:ss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9D4CFE-7738-47FF-B5BE-22D26359ADD0}" name="Table133" displayName="Table133" ref="A1:P25" totalsRowShown="0">
  <autoFilter ref="A1:P25" xr:uid="{FB6E1C32-90A9-4EDF-897D-ADD37E1FEBEF}"/>
  <sortState xmlns:xlrd2="http://schemas.microsoft.com/office/spreadsheetml/2017/richdata2" ref="A2:O25">
    <sortCondition ref="B5:B25"/>
  </sortState>
  <tableColumns count="16">
    <tableColumn id="23" xr3:uid="{73EC4E65-DFB2-427D-B2FD-172998598C32}" name="Name" dataDxfId="0"/>
    <tableColumn id="18" xr3:uid="{92FF9D86-87D6-4C1D-912C-1F8CA83F05DE}" name="Overall time" dataDxfId="33">
      <calculatedColumnFormula>Table133[[#This Row],[Finish]]-Table133[[#This Row],[Start]]</calculatedColumnFormula>
    </tableColumn>
    <tableColumn id="17" xr3:uid="{C602C4A2-BC48-4BB7-B82E-085D68681AB6}" name="Overall position"/>
    <tableColumn id="24" xr3:uid="{BC4FBEEA-4C7B-4CA5-8121-FDF599D8D456}" name="Start wave"/>
    <tableColumn id="20" xr3:uid="{91E7CC0B-8C44-47D5-B75D-C4CB86B4AAFD}" name="Race number"/>
    <tableColumn id="25" xr3:uid="{9CFE6F9D-E438-4DCD-BA22-A0568F44F55F}" name="Start" dataDxfId="32"/>
    <tableColumn id="1" xr3:uid="{AD899268-A93C-42D5-A75D-08C3DE45A942}" name="Swim finish" dataDxfId="31"/>
    <tableColumn id="2" xr3:uid="{CE193EE5-D5A3-42C3-8E92-CC58B9527F73}" name="Swim time" dataDxfId="30">
      <calculatedColumnFormula>Table133[[#This Row],[Swim finish]]-Table133[[#This Row],[Start]]</calculatedColumnFormula>
    </tableColumn>
    <tableColumn id="7" xr3:uid="{1E5D4D30-2EE1-4628-8CB7-29CD31E592D0}" name="Swim position"/>
    <tableColumn id="9" xr3:uid="{932C4B00-FF94-48F8-A6C2-25DFDDAE125C}" name="Run start" dataDxfId="29"/>
    <tableColumn id="10" xr3:uid="{E1F0845D-32CC-4321-9F74-33D170E5AB4C}" name="Transition time" dataDxfId="28">
      <calculatedColumnFormula>Table133[[#This Row],[Run start]]-Table133[[#This Row],[Swim finish]]</calculatedColumnFormula>
    </tableColumn>
    <tableColumn id="11" xr3:uid="{33DF8D7D-A0E1-4896-A595-F3A8D0546B30}" name="Transition position"/>
    <tableColumn id="12" xr3:uid="{72B17DFB-8E27-43D6-991B-5EEB708D67CA}" name="Finish" dataDxfId="27"/>
    <tableColumn id="13" xr3:uid="{4D3DB998-9A2B-440B-95BD-632635C2E42B}" name="Run time" dataDxfId="26">
      <calculatedColumnFormula>Table133[[#This Row],[Finish]]-Table133[[#This Row],[Run start]]</calculatedColumnFormula>
    </tableColumn>
    <tableColumn id="14" xr3:uid="{5CACE793-5A2B-4EB6-8C34-4DA572717BB9}" name="Run position"/>
    <tableColumn id="3" xr3:uid="{1B2B2EC0-F82D-4CC6-87D9-70B9D2093954}" name="Event" dataDxfId="25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8B62A8-C058-4573-AE6F-270884E3A013}" name="Table13" displayName="Table13" ref="A1:P27" totalsRowShown="0">
  <autoFilter ref="A1:P27" xr:uid="{FB6E1C32-90A9-4EDF-897D-ADD37E1FEBEF}"/>
  <tableColumns count="16">
    <tableColumn id="23" xr3:uid="{B1845D84-E2A4-484C-AACF-FBB73414234B}" name="Name" dataDxfId="24"/>
    <tableColumn id="18" xr3:uid="{D8CC346B-AF56-4407-AAE5-A565911F2578}" name="Overall time" dataDxfId="23">
      <calculatedColumnFormula>Table13[[#This Row],[Finish]]-Table13[[#This Row],[Start]]</calculatedColumnFormula>
    </tableColumn>
    <tableColumn id="17" xr3:uid="{3EE0882A-9B4B-43AB-83C8-8CC79D31D7F9}" name="Overall position"/>
    <tableColumn id="24" xr3:uid="{0932E7D4-7963-45BE-9504-E98098335831}" name="Start wave"/>
    <tableColumn id="20" xr3:uid="{97597A22-1466-41E7-8C29-2C17DDAC1A5D}" name="Race number"/>
    <tableColumn id="25" xr3:uid="{A24CACE2-EC40-40A3-AC17-D51DBB894B31}" name="Start" dataDxfId="22"/>
    <tableColumn id="1" xr3:uid="{800173F6-4872-406F-89B6-5DCD0D2A3D7B}" name="Swim finish" dataDxfId="21"/>
    <tableColumn id="2" xr3:uid="{A2D8F24D-5683-4843-9517-DEFCDAAA115D}" name="Swim time" dataDxfId="20">
      <calculatedColumnFormula>Table13[[#This Row],[Swim finish]]-Table13[[#This Row],[Start]]</calculatedColumnFormula>
    </tableColumn>
    <tableColumn id="7" xr3:uid="{E56BA613-10A7-4F5C-AE2F-12D6C094114A}" name="Swim position"/>
    <tableColumn id="9" xr3:uid="{6A4CD3A2-5358-4F47-823F-BAEADD9E740B}" name="Run start" dataDxfId="19"/>
    <tableColumn id="10" xr3:uid="{F406AC4D-93B2-40F8-86EA-DE8F708C620F}" name="Transition time" dataDxfId="18">
      <calculatedColumnFormula>Table13[[#This Row],[Run start]]-Table13[[#This Row],[Swim finish]]</calculatedColumnFormula>
    </tableColumn>
    <tableColumn id="11" xr3:uid="{E1046267-77D0-4507-BB37-F5A068E03473}" name="Transition position"/>
    <tableColumn id="12" xr3:uid="{8C938A52-19B4-4FE8-8AC5-1B4402663A45}" name="Finish" dataDxfId="17"/>
    <tableColumn id="13" xr3:uid="{C2A7C848-4A3B-4A0D-8A2C-2EDC76FB30C0}" name="Run time" dataDxfId="16">
      <calculatedColumnFormula>Table13[[#This Row],[Finish]]-Table13[[#This Row],[Run start]]</calculatedColumnFormula>
    </tableColumn>
    <tableColumn id="14" xr3:uid="{4E53098B-6286-451B-854F-DE20D3C570A7}" name="Run position"/>
    <tableColumn id="3" xr3:uid="{EA388955-87FA-4C74-897D-55698AD998D1}" name="Event" dataDxfId="15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B22CCF-75F0-4A78-95DC-BB144A80B32D}" name="Table134" displayName="Table134" ref="A1:P48" totalsRowShown="0">
  <autoFilter ref="A1:P48" xr:uid="{FB6E1C32-90A9-4EDF-897D-ADD37E1FEBEF}"/>
  <sortState xmlns:xlrd2="http://schemas.microsoft.com/office/spreadsheetml/2017/richdata2" ref="A2:P48">
    <sortCondition ref="N13:N48"/>
  </sortState>
  <tableColumns count="16">
    <tableColumn id="23" xr3:uid="{C9D5B3C1-A843-481E-BA7D-72C5A49D8654}" name="Name" dataDxfId="14"/>
    <tableColumn id="18" xr3:uid="{396EBDDB-3EC3-46CF-8E10-0D1AD34A0B2C}" name="Overall time" dataDxfId="13">
      <calculatedColumnFormula>Table134[[#This Row],[Finish]]-Table134[[#This Row],[Start]]</calculatedColumnFormula>
    </tableColumn>
    <tableColumn id="17" xr3:uid="{3D711978-FA06-468E-8A00-351D6626458B}" name="Overall position" dataDxfId="12"/>
    <tableColumn id="24" xr3:uid="{93CE28FC-A68F-4530-BFC1-9E78A3FDC263}" name="Start wave"/>
    <tableColumn id="20" xr3:uid="{AF006CD8-96D7-4347-B66C-03FC9DD2CFB8}" name="Race number"/>
    <tableColumn id="25" xr3:uid="{B2F38645-F38A-4E5A-9302-88B75ECAE896}" name="Start" dataDxfId="11"/>
    <tableColumn id="1" xr3:uid="{979294A1-347B-4D54-9B22-942329FEC14D}" name="Swim finish" dataDxfId="10"/>
    <tableColumn id="2" xr3:uid="{ACDFB3A8-B993-4A96-927E-B0E7B47D71A2}" name="Swim time" dataDxfId="9">
      <calculatedColumnFormula>Table134[[#This Row],[Swim finish]]-Table134[[#This Row],[Start]]</calculatedColumnFormula>
    </tableColumn>
    <tableColumn id="7" xr3:uid="{D3CD5ABB-73BA-48CF-8042-03A92F7C109C}" name="Swim position" dataDxfId="8"/>
    <tableColumn id="9" xr3:uid="{CA555A27-131B-4909-8B15-6F312DD99CD9}" name="Run start" dataDxfId="7"/>
    <tableColumn id="10" xr3:uid="{4BE7615E-8CE2-446B-A771-E19A52880850}" name="Transition time" dataDxfId="6">
      <calculatedColumnFormula>Table134[[#This Row],[Run start]]-Table134[[#This Row],[Swim finish]]</calculatedColumnFormula>
    </tableColumn>
    <tableColumn id="11" xr3:uid="{5B1E2AA5-9916-4A98-9C13-54A01F04BD24}" name="Transition position" dataDxfId="5"/>
    <tableColumn id="12" xr3:uid="{9F6A3076-6756-43EB-91BC-571B17CBAB64}" name="Finish" dataDxfId="4"/>
    <tableColumn id="13" xr3:uid="{B92602C8-96F6-4D21-AA64-D7CFBF95BEFD}" name="Run time" dataDxfId="3">
      <calculatedColumnFormula>Table134[[#This Row],[Finish]]-Table134[[#This Row],[Run start]]</calculatedColumnFormula>
    </tableColumn>
    <tableColumn id="14" xr3:uid="{A6076BD1-560D-42C8-9521-0DE2AFE3095B}" name="Run position" dataDxfId="2"/>
    <tableColumn id="3" xr3:uid="{7C1DBF17-05E5-4DD7-A1BF-4D88ADD4D0CE}" name="Event" dataDxfId="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1248-5171-48F2-8CA3-434D273A4B32}">
  <dimension ref="A1:P33"/>
  <sheetViews>
    <sheetView tabSelected="1" zoomScaleNormal="100" workbookViewId="0">
      <selection activeCell="A29" sqref="A29"/>
    </sheetView>
  </sheetViews>
  <sheetFormatPr defaultRowHeight="14.4" x14ac:dyDescent="0.3"/>
  <cols>
    <col min="1" max="1" width="23.5546875" bestFit="1" customWidth="1"/>
    <col min="2" max="2" width="13.44140625" bestFit="1" customWidth="1"/>
    <col min="3" max="3" width="16.5546875" bestFit="1" customWidth="1"/>
    <col min="4" max="4" width="12.21875" bestFit="1" customWidth="1"/>
    <col min="5" max="5" width="14.6640625" bestFit="1" customWidth="1"/>
    <col min="6" max="6" width="11.77734375" style="1" bestFit="1" customWidth="1"/>
    <col min="7" max="7" width="13" style="1" bestFit="1" customWidth="1"/>
    <col min="8" max="8" width="12.33203125" style="1" bestFit="1" customWidth="1"/>
    <col min="9" max="9" width="15.6640625" bestFit="1" customWidth="1"/>
    <col min="10" max="10" width="11.109375" bestFit="1" customWidth="1"/>
    <col min="11" max="11" width="16.5546875" bestFit="1" customWidth="1"/>
    <col min="12" max="12" width="19.88671875" bestFit="1" customWidth="1"/>
    <col min="13" max="13" width="12" bestFit="1" customWidth="1"/>
    <col min="14" max="14" width="11" bestFit="1" customWidth="1"/>
    <col min="15" max="15" width="14.33203125" bestFit="1" customWidth="1"/>
    <col min="16" max="16" width="11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39</v>
      </c>
      <c r="G1" s="1" t="s">
        <v>5</v>
      </c>
      <c r="H1" s="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40</v>
      </c>
      <c r="O1" t="s">
        <v>12</v>
      </c>
      <c r="P1" t="s">
        <v>56</v>
      </c>
    </row>
    <row r="2" spans="1:16" x14ac:dyDescent="0.3">
      <c r="A2" s="13" t="s">
        <v>51</v>
      </c>
      <c r="B2" s="2">
        <f>Table133[[#This Row],[Finish]]-Table133[[#This Row],[Start]]</f>
        <v>2.3217592592592595E-2</v>
      </c>
      <c r="C2" s="11">
        <v>1</v>
      </c>
      <c r="D2">
        <v>4</v>
      </c>
      <c r="E2">
        <v>14</v>
      </c>
      <c r="F2" s="7">
        <v>1.8</v>
      </c>
      <c r="G2" s="1">
        <v>1.805439814814815</v>
      </c>
      <c r="H2" s="4">
        <f>Table133[[#This Row],[Swim finish]]-Table133[[#This Row],[Start]]</f>
        <v>5.439814814814925E-3</v>
      </c>
      <c r="I2">
        <v>8</v>
      </c>
      <c r="J2" s="1">
        <v>1.8064351851851852</v>
      </c>
      <c r="K2" s="4">
        <f>Table133[[#This Row],[Run start]]-Table133[[#This Row],[Swim finish]]</f>
        <v>9.9537037037022991E-4</v>
      </c>
      <c r="L2" s="9">
        <v>7</v>
      </c>
      <c r="M2" s="1">
        <v>1.8232175925925926</v>
      </c>
      <c r="N2" s="4">
        <f>Table133[[#This Row],[Finish]]-Table133[[#This Row],[Run start]]</f>
        <v>1.678240740740744E-2</v>
      </c>
      <c r="O2" s="9">
        <v>1</v>
      </c>
      <c r="P2" s="9">
        <v>2</v>
      </c>
    </row>
    <row r="3" spans="1:16" x14ac:dyDescent="0.3">
      <c r="A3" s="14" t="s">
        <v>20</v>
      </c>
      <c r="B3" s="2">
        <f>Table133[[#This Row],[Finish]]-Table133[[#This Row],[Start]]</f>
        <v>2.4907407407407378E-2</v>
      </c>
      <c r="C3" s="11">
        <v>2</v>
      </c>
      <c r="D3">
        <v>6</v>
      </c>
      <c r="E3">
        <v>21</v>
      </c>
      <c r="F3" s="7">
        <v>1.8055555555555556</v>
      </c>
      <c r="G3" s="1">
        <v>1.8103703703703704</v>
      </c>
      <c r="H3" s="4">
        <f>Table133[[#This Row],[Swim finish]]-Table133[[#This Row],[Start]]</f>
        <v>4.8148148148148273E-3</v>
      </c>
      <c r="I3">
        <v>5</v>
      </c>
      <c r="J3" s="1">
        <v>1.8109259259259258</v>
      </c>
      <c r="K3" s="4">
        <f>Table133[[#This Row],[Run start]]-Table133[[#This Row],[Swim finish]]</f>
        <v>5.5555555555542036E-4</v>
      </c>
      <c r="L3" s="9">
        <v>1</v>
      </c>
      <c r="M3" s="1">
        <v>1.830462962962963</v>
      </c>
      <c r="N3" s="4">
        <f>Table133[[#This Row],[Finish]]-Table133[[#This Row],[Run start]]</f>
        <v>1.953703703703713E-2</v>
      </c>
      <c r="O3" s="9">
        <v>5</v>
      </c>
      <c r="P3" s="9">
        <v>2</v>
      </c>
    </row>
    <row r="4" spans="1:16" x14ac:dyDescent="0.3">
      <c r="A4" s="13" t="s">
        <v>19</v>
      </c>
      <c r="B4" s="2">
        <f>Table133[[#This Row],[Finish]]-Table133[[#This Row],[Start]]</f>
        <v>2.5787037037036997E-2</v>
      </c>
      <c r="C4" s="11">
        <v>3</v>
      </c>
      <c r="D4">
        <v>5</v>
      </c>
      <c r="E4">
        <v>19</v>
      </c>
      <c r="F4" s="7">
        <v>1.8027777777777778</v>
      </c>
      <c r="G4" s="1">
        <v>1.8080787037037038</v>
      </c>
      <c r="H4" s="4">
        <f>Table133[[#This Row],[Swim finish]]-Table133[[#This Row],[Start]]</f>
        <v>5.3009259259260144E-3</v>
      </c>
      <c r="I4">
        <v>7</v>
      </c>
      <c r="J4" s="1">
        <v>1.8087499999999999</v>
      </c>
      <c r="K4" s="4">
        <f>Table133[[#This Row],[Run start]]-Table133[[#This Row],[Swim finish]]</f>
        <v>6.7129629629603116E-4</v>
      </c>
      <c r="L4" s="9">
        <v>2</v>
      </c>
      <c r="M4" s="1">
        <v>1.8285648148148148</v>
      </c>
      <c r="N4" s="4">
        <f>Table133[[#This Row],[Finish]]-Table133[[#This Row],[Run start]]</f>
        <v>1.9814814814814952E-2</v>
      </c>
      <c r="O4" s="9">
        <v>7</v>
      </c>
      <c r="P4" s="9">
        <v>2</v>
      </c>
    </row>
    <row r="5" spans="1:16" x14ac:dyDescent="0.3">
      <c r="A5" s="13" t="s">
        <v>48</v>
      </c>
      <c r="B5" s="2">
        <f>Table133[[#This Row],[Finish]]-Table133[[#This Row],[Start]]</f>
        <v>2.5960648148148247E-2</v>
      </c>
      <c r="C5" s="11">
        <v>4</v>
      </c>
      <c r="D5">
        <v>3</v>
      </c>
      <c r="E5">
        <v>9</v>
      </c>
      <c r="F5" s="7">
        <v>1.7972222222222223</v>
      </c>
      <c r="G5" s="1">
        <v>1.8030324074074073</v>
      </c>
      <c r="H5" s="4">
        <f>Table133[[#This Row],[Swim finish]]-Table133[[#This Row],[Start]]</f>
        <v>5.8101851851850572E-3</v>
      </c>
      <c r="I5">
        <v>10</v>
      </c>
      <c r="J5" s="1">
        <v>1.8038888888888889</v>
      </c>
      <c r="K5" s="4">
        <f>Table133[[#This Row],[Run start]]-Table133[[#This Row],[Swim finish]]</f>
        <v>8.5648148148154135E-4</v>
      </c>
      <c r="L5" s="9">
        <v>3</v>
      </c>
      <c r="M5" s="1">
        <v>1.8231828703703705</v>
      </c>
      <c r="N5" s="4">
        <f>Table133[[#This Row],[Finish]]-Table133[[#This Row],[Run start]]</f>
        <v>1.9293981481481648E-2</v>
      </c>
      <c r="O5" s="9">
        <v>3</v>
      </c>
      <c r="P5" s="9">
        <v>2</v>
      </c>
    </row>
    <row r="6" spans="1:16" x14ac:dyDescent="0.3">
      <c r="A6" s="13" t="s">
        <v>49</v>
      </c>
      <c r="B6" s="2">
        <f>Table133[[#This Row],[Finish]]-Table133[[#This Row],[Start]]</f>
        <v>2.66087962962962E-2</v>
      </c>
      <c r="C6" s="11">
        <v>5</v>
      </c>
      <c r="D6">
        <v>3</v>
      </c>
      <c r="E6">
        <v>11</v>
      </c>
      <c r="F6" s="7">
        <v>1.7972222222222223</v>
      </c>
      <c r="G6" s="1">
        <v>1.8035416666666668</v>
      </c>
      <c r="H6" s="4">
        <f>Table133[[#This Row],[Swim finish]]-Table133[[#This Row],[Start]]</f>
        <v>6.3194444444445441E-3</v>
      </c>
      <c r="I6">
        <v>14</v>
      </c>
      <c r="J6" s="1">
        <v>1.8046180555555555</v>
      </c>
      <c r="K6" s="4">
        <f>Table133[[#This Row],[Run start]]-Table133[[#This Row],[Swim finish]]</f>
        <v>1.0763888888887241E-3</v>
      </c>
      <c r="L6" s="9">
        <v>10</v>
      </c>
      <c r="M6" s="1">
        <v>1.8238310185185185</v>
      </c>
      <c r="N6" s="4">
        <f>Table133[[#This Row],[Finish]]-Table133[[#This Row],[Run start]]</f>
        <v>1.9212962962962932E-2</v>
      </c>
      <c r="O6" s="9">
        <v>2</v>
      </c>
      <c r="P6" s="9">
        <v>2</v>
      </c>
    </row>
    <row r="7" spans="1:16" x14ac:dyDescent="0.3">
      <c r="A7" s="13" t="s">
        <v>22</v>
      </c>
      <c r="B7" s="2">
        <f>Table133[[#This Row],[Finish]]-Table133[[#This Row],[Start]]</f>
        <v>2.6782407407407449E-2</v>
      </c>
      <c r="C7" s="11">
        <v>6</v>
      </c>
      <c r="D7">
        <v>6</v>
      </c>
      <c r="E7">
        <v>23</v>
      </c>
      <c r="F7" s="7">
        <v>1.8055555555555556</v>
      </c>
      <c r="G7" s="1">
        <v>1.8097685185185184</v>
      </c>
      <c r="H7" s="4">
        <f>Table133[[#This Row],[Swim finish]]-Table133[[#This Row],[Start]]</f>
        <v>4.2129629629628074E-3</v>
      </c>
      <c r="I7">
        <v>1</v>
      </c>
      <c r="J7" s="1">
        <v>1.8109837962962962</v>
      </c>
      <c r="K7" s="4">
        <f>Table133[[#This Row],[Run start]]-Table133[[#This Row],[Swim finish]]</f>
        <v>1.2152777777778567E-3</v>
      </c>
      <c r="L7" s="9">
        <v>12</v>
      </c>
      <c r="M7" s="1">
        <v>1.832337962962963</v>
      </c>
      <c r="N7" s="4">
        <f>Table133[[#This Row],[Finish]]-Table133[[#This Row],[Run start]]</f>
        <v>2.1354166666666785E-2</v>
      </c>
      <c r="O7" s="9">
        <v>11</v>
      </c>
      <c r="P7" s="9">
        <v>2</v>
      </c>
    </row>
    <row r="8" spans="1:16" x14ac:dyDescent="0.3">
      <c r="A8" s="13" t="s">
        <v>54</v>
      </c>
      <c r="B8" s="2">
        <f>Table133[[#This Row],[Finish]]-Table133[[#This Row],[Start]]</f>
        <v>2.7418981481481586E-2</v>
      </c>
      <c r="C8" s="11">
        <v>7</v>
      </c>
      <c r="D8">
        <v>5</v>
      </c>
      <c r="E8">
        <v>20</v>
      </c>
      <c r="F8" s="7">
        <v>1.8027777777777778</v>
      </c>
      <c r="G8" s="1">
        <v>1.8074305555555554</v>
      </c>
      <c r="H8" s="4">
        <f>Table133[[#This Row],[Swim finish]]-Table133[[#This Row],[Start]]</f>
        <v>4.6527777777776169E-3</v>
      </c>
      <c r="I8">
        <v>2</v>
      </c>
      <c r="J8" s="1">
        <v>1.8084606481481482</v>
      </c>
      <c r="K8" s="4">
        <f>Table133[[#This Row],[Run start]]-Table133[[#This Row],[Swim finish]]</f>
        <v>1.0300925925927906E-3</v>
      </c>
      <c r="L8" s="9">
        <v>9</v>
      </c>
      <c r="M8" s="1">
        <v>1.8301967592592594</v>
      </c>
      <c r="N8" s="4">
        <f>Table133[[#This Row],[Finish]]-Table133[[#This Row],[Run start]]</f>
        <v>2.1736111111111178E-2</v>
      </c>
      <c r="O8" s="9">
        <v>13</v>
      </c>
      <c r="P8" s="9">
        <v>2</v>
      </c>
    </row>
    <row r="9" spans="1:16" x14ac:dyDescent="0.3">
      <c r="A9" s="13" t="s">
        <v>43</v>
      </c>
      <c r="B9" s="2">
        <f>Table133[[#This Row],[Finish]]-Table133[[#This Row],[Start]]</f>
        <v>2.7442129629629886E-2</v>
      </c>
      <c r="C9" s="11">
        <v>8</v>
      </c>
      <c r="D9">
        <v>1</v>
      </c>
      <c r="E9">
        <v>4</v>
      </c>
      <c r="F9" s="7">
        <v>1.7916666666666665</v>
      </c>
      <c r="G9" s="1">
        <v>1.7983680555555557</v>
      </c>
      <c r="H9" s="4">
        <f>Table133[[#This Row],[Swim finish]]-Table133[[#This Row],[Start]]</f>
        <v>6.7013888888891593E-3</v>
      </c>
      <c r="I9">
        <v>18</v>
      </c>
      <c r="J9" s="1">
        <v>1.7996643518518518</v>
      </c>
      <c r="K9" s="4">
        <f>Table133[[#This Row],[Run start]]-Table133[[#This Row],[Swim finish]]</f>
        <v>1.2962962962961289E-3</v>
      </c>
      <c r="L9" s="9">
        <v>13</v>
      </c>
      <c r="M9" s="1">
        <v>1.8191087962962964</v>
      </c>
      <c r="N9" s="4">
        <f>Table133[[#This Row],[Finish]]-Table133[[#This Row],[Run start]]</f>
        <v>1.9444444444444597E-2</v>
      </c>
      <c r="O9" s="9">
        <v>4</v>
      </c>
      <c r="P9" s="9">
        <v>2</v>
      </c>
    </row>
    <row r="10" spans="1:16" x14ac:dyDescent="0.3">
      <c r="A10" s="13" t="s">
        <v>23</v>
      </c>
      <c r="B10" s="2">
        <f>Table133[[#This Row],[Finish]]-Table133[[#This Row],[Start]]</f>
        <v>2.7569444444444313E-2</v>
      </c>
      <c r="C10" s="11">
        <v>9</v>
      </c>
      <c r="D10">
        <v>6</v>
      </c>
      <c r="E10">
        <v>22</v>
      </c>
      <c r="F10" s="7">
        <v>1.8055555555555556</v>
      </c>
      <c r="G10" s="1">
        <v>1.8103587962962964</v>
      </c>
      <c r="H10" s="4">
        <f>Table133[[#This Row],[Swim finish]]-Table133[[#This Row],[Start]]</f>
        <v>4.8032407407407884E-3</v>
      </c>
      <c r="I10">
        <v>4</v>
      </c>
      <c r="J10" s="1">
        <v>1.8113194444444445</v>
      </c>
      <c r="K10" s="4">
        <f>Table133[[#This Row],[Run start]]-Table133[[#This Row],[Swim finish]]</f>
        <v>9.6064814814811328E-4</v>
      </c>
      <c r="L10" s="9">
        <v>6</v>
      </c>
      <c r="M10" s="1">
        <v>1.8331249999999999</v>
      </c>
      <c r="N10" s="4">
        <f>Table133[[#This Row],[Finish]]-Table133[[#This Row],[Run start]]</f>
        <v>2.1805555555555411E-2</v>
      </c>
      <c r="O10" s="9">
        <v>14</v>
      </c>
      <c r="P10" s="9">
        <v>2</v>
      </c>
    </row>
    <row r="11" spans="1:16" x14ac:dyDescent="0.3">
      <c r="A11" s="13" t="s">
        <v>26</v>
      </c>
      <c r="B11" s="2">
        <f>Table133[[#This Row],[Finish]]-Table133[[#This Row],[Start]]</f>
        <v>2.7777777777777901E-2</v>
      </c>
      <c r="C11" s="11">
        <v>10</v>
      </c>
      <c r="D11">
        <v>5</v>
      </c>
      <c r="E11">
        <v>17</v>
      </c>
      <c r="F11" s="7">
        <v>1.8027777777777778</v>
      </c>
      <c r="G11" s="1">
        <v>1.807974537037037</v>
      </c>
      <c r="H11" s="4">
        <f>Table133[[#This Row],[Swim finish]]-Table133[[#This Row],[Start]]</f>
        <v>5.1967592592592204E-3</v>
      </c>
      <c r="I11">
        <v>6</v>
      </c>
      <c r="J11" s="1">
        <v>1.8089814814814815</v>
      </c>
      <c r="K11" s="4">
        <f>Table133[[#This Row],[Run start]]-Table133[[#This Row],[Swim finish]]</f>
        <v>1.0069444444444908E-3</v>
      </c>
      <c r="L11" s="9">
        <v>8</v>
      </c>
      <c r="M11" s="1">
        <v>1.8305555555555557</v>
      </c>
      <c r="N11" s="4">
        <f>Table133[[#This Row],[Finish]]-Table133[[#This Row],[Run start]]</f>
        <v>2.157407407407419E-2</v>
      </c>
      <c r="O11" s="9">
        <v>12</v>
      </c>
      <c r="P11" s="9">
        <v>2</v>
      </c>
    </row>
    <row r="12" spans="1:16" x14ac:dyDescent="0.3">
      <c r="A12" s="13" t="s">
        <v>45</v>
      </c>
      <c r="B12" s="2">
        <f>Table133[[#This Row],[Finish]]-Table133[[#This Row],[Start]]</f>
        <v>2.7870370370370434E-2</v>
      </c>
      <c r="C12" s="11">
        <v>11</v>
      </c>
      <c r="D12">
        <v>2</v>
      </c>
      <c r="E12">
        <v>6</v>
      </c>
      <c r="F12" s="7">
        <v>1.7944444444444443</v>
      </c>
      <c r="G12" s="1">
        <v>1.8008564814814814</v>
      </c>
      <c r="H12" s="4">
        <f>Table133[[#This Row],[Swim finish]]-Table133[[#This Row],[Start]]</f>
        <v>6.4120370370370772E-3</v>
      </c>
      <c r="I12">
        <v>15</v>
      </c>
      <c r="J12" s="1">
        <v>1.8022569444444443</v>
      </c>
      <c r="K12" s="4">
        <f>Table133[[#This Row],[Run start]]-Table133[[#This Row],[Swim finish]]</f>
        <v>1.4004629629629228E-3</v>
      </c>
      <c r="L12" s="9">
        <v>18</v>
      </c>
      <c r="M12" s="1">
        <v>1.8223148148148147</v>
      </c>
      <c r="N12" s="4">
        <f>Table133[[#This Row],[Finish]]-Table133[[#This Row],[Run start]]</f>
        <v>2.0057870370370434E-2</v>
      </c>
      <c r="O12" s="9">
        <v>9</v>
      </c>
      <c r="P12" s="9">
        <v>2</v>
      </c>
    </row>
    <row r="13" spans="1:16" x14ac:dyDescent="0.3">
      <c r="A13" s="13" t="s">
        <v>42</v>
      </c>
      <c r="B13" s="2">
        <f>Table133[[#This Row],[Finish]]-Table133[[#This Row],[Start]]</f>
        <v>2.8460648148148415E-2</v>
      </c>
      <c r="C13" s="11">
        <v>12</v>
      </c>
      <c r="D13">
        <v>1</v>
      </c>
      <c r="E13">
        <v>1</v>
      </c>
      <c r="F13" s="7">
        <v>1.7916666666666665</v>
      </c>
      <c r="G13" s="1">
        <v>1.7988078703703705</v>
      </c>
      <c r="H13" s="4">
        <f>Table133[[#This Row],[Swim finish]]-Table133[[#This Row],[Start]]</f>
        <v>7.1412037037039688E-3</v>
      </c>
      <c r="I13">
        <v>21</v>
      </c>
      <c r="J13" s="1">
        <v>1.8001851851851853</v>
      </c>
      <c r="K13" s="4">
        <f>Table133[[#This Row],[Run start]]-Table133[[#This Row],[Swim finish]]</f>
        <v>1.3773148148148451E-3</v>
      </c>
      <c r="L13" s="9">
        <v>15</v>
      </c>
      <c r="M13" s="1">
        <v>1.8201273148148149</v>
      </c>
      <c r="N13" s="4">
        <f>Table133[[#This Row],[Finish]]-Table133[[#This Row],[Run start]]</f>
        <v>1.9942129629629601E-2</v>
      </c>
      <c r="O13" s="9">
        <v>8</v>
      </c>
      <c r="P13" s="9">
        <v>2</v>
      </c>
    </row>
    <row r="14" spans="1:16" x14ac:dyDescent="0.3">
      <c r="A14" s="13" t="s">
        <v>41</v>
      </c>
      <c r="B14" s="2">
        <f>Table133[[#This Row],[Finish]]-Table133[[#This Row],[Start]]</f>
        <v>2.8541666666666687E-2</v>
      </c>
      <c r="C14" s="11">
        <v>13</v>
      </c>
      <c r="D14">
        <v>3</v>
      </c>
      <c r="E14">
        <v>10</v>
      </c>
      <c r="F14" s="7">
        <v>1.7972222222222223</v>
      </c>
      <c r="G14" s="1">
        <v>1.8038773148148148</v>
      </c>
      <c r="H14" s="4">
        <f>Table133[[#This Row],[Swim finish]]-Table133[[#This Row],[Start]]</f>
        <v>6.6550925925925597E-3</v>
      </c>
      <c r="I14">
        <v>17</v>
      </c>
      <c r="J14" s="1">
        <v>1.8047800925925928</v>
      </c>
      <c r="K14" s="4">
        <f>Table133[[#This Row],[Run start]]-Table133[[#This Row],[Swim finish]]</f>
        <v>9.027777777779189E-4</v>
      </c>
      <c r="L14" s="9">
        <v>4</v>
      </c>
      <c r="M14" s="1">
        <v>1.825763888888889</v>
      </c>
      <c r="N14" s="4">
        <f>Table133[[#This Row],[Finish]]-Table133[[#This Row],[Run start]]</f>
        <v>2.0983796296296209E-2</v>
      </c>
      <c r="O14" s="9">
        <v>10</v>
      </c>
      <c r="P14" s="9">
        <v>2</v>
      </c>
    </row>
    <row r="15" spans="1:16" x14ac:dyDescent="0.3">
      <c r="A15" s="13" t="s">
        <v>28</v>
      </c>
      <c r="B15" s="2">
        <f>Table133[[#This Row],[Finish]]-Table133[[#This Row],[Start]]</f>
        <v>2.8877314814814925E-2</v>
      </c>
      <c r="C15" s="11">
        <v>14</v>
      </c>
      <c r="D15">
        <v>1</v>
      </c>
      <c r="E15">
        <v>3</v>
      </c>
      <c r="F15" s="7">
        <v>1.7916666666666665</v>
      </c>
      <c r="G15" s="1">
        <v>1.799398148148148</v>
      </c>
      <c r="H15" s="4">
        <f>Table133[[#This Row],[Swim finish]]-Table133[[#This Row],[Start]]</f>
        <v>7.7314814814815058E-3</v>
      </c>
      <c r="I15">
        <v>22</v>
      </c>
      <c r="J15" s="1">
        <v>1.8007870370370371</v>
      </c>
      <c r="K15" s="4">
        <f>Table133[[#This Row],[Run start]]-Table133[[#This Row],[Swim finish]]</f>
        <v>1.388888888889106E-3</v>
      </c>
      <c r="L15" s="9">
        <v>17</v>
      </c>
      <c r="M15" s="1">
        <v>1.8205439814814814</v>
      </c>
      <c r="N15" s="4">
        <f>Table133[[#This Row],[Finish]]-Table133[[#This Row],[Run start]]</f>
        <v>1.9756944444444313E-2</v>
      </c>
      <c r="O15" s="9">
        <v>6</v>
      </c>
      <c r="P15" s="9">
        <v>2</v>
      </c>
    </row>
    <row r="16" spans="1:16" x14ac:dyDescent="0.3">
      <c r="A16" s="13" t="s">
        <v>35</v>
      </c>
      <c r="B16" s="2">
        <f>Table133[[#This Row],[Finish]]-Table133[[#This Row],[Start]]</f>
        <v>3.052083333333333E-2</v>
      </c>
      <c r="C16" s="11">
        <v>15</v>
      </c>
      <c r="D16">
        <v>4</v>
      </c>
      <c r="E16">
        <v>16</v>
      </c>
      <c r="F16" s="7">
        <v>1.8</v>
      </c>
      <c r="G16" s="1">
        <v>1.8047800925925928</v>
      </c>
      <c r="H16" s="4">
        <f>Table133[[#This Row],[Swim finish]]-Table133[[#This Row],[Start]]</f>
        <v>4.7800925925927107E-3</v>
      </c>
      <c r="I16">
        <v>3</v>
      </c>
      <c r="J16" s="1">
        <v>1.8063078703703703</v>
      </c>
      <c r="K16" s="4">
        <f>Table133[[#This Row],[Run start]]-Table133[[#This Row],[Swim finish]]</f>
        <v>1.5277777777775725E-3</v>
      </c>
      <c r="L16" s="9">
        <v>20</v>
      </c>
      <c r="M16" s="1">
        <v>1.8305208333333334</v>
      </c>
      <c r="N16" s="4">
        <f>Table133[[#This Row],[Finish]]-Table133[[#This Row],[Run start]]</f>
        <v>2.4212962962963047E-2</v>
      </c>
      <c r="O16" s="9">
        <v>17</v>
      </c>
      <c r="P16" s="9">
        <v>2</v>
      </c>
    </row>
    <row r="17" spans="1:16" x14ac:dyDescent="0.3">
      <c r="A17" s="13" t="s">
        <v>44</v>
      </c>
      <c r="B17" s="2">
        <f>Table133[[#This Row],[Finish]]-Table133[[#This Row],[Start]]</f>
        <v>3.0798611111111374E-2</v>
      </c>
      <c r="C17" s="11">
        <v>16</v>
      </c>
      <c r="D17">
        <v>2</v>
      </c>
      <c r="E17">
        <v>5</v>
      </c>
      <c r="F17" s="7">
        <v>1.7944444444444443</v>
      </c>
      <c r="G17" s="1">
        <v>1.8001967592592591</v>
      </c>
      <c r="H17" s="4">
        <f>Table133[[#This Row],[Swim finish]]-Table133[[#This Row],[Start]]</f>
        <v>5.7523148148148628E-3</v>
      </c>
      <c r="I17">
        <v>9</v>
      </c>
      <c r="J17" s="1">
        <v>1.8025231481481483</v>
      </c>
      <c r="K17" s="4">
        <f>Table133[[#This Row],[Run start]]-Table133[[#This Row],[Swim finish]]</f>
        <v>2.3263888888891415E-3</v>
      </c>
      <c r="L17" s="9">
        <v>23</v>
      </c>
      <c r="M17" s="1">
        <v>1.8252430555555557</v>
      </c>
      <c r="N17" s="4">
        <f>Table133[[#This Row],[Finish]]-Table133[[#This Row],[Run start]]</f>
        <v>2.2719907407407369E-2</v>
      </c>
      <c r="O17" s="9">
        <v>15</v>
      </c>
      <c r="P17" s="9">
        <v>2</v>
      </c>
    </row>
    <row r="18" spans="1:16" x14ac:dyDescent="0.3">
      <c r="A18" s="13" t="s">
        <v>46</v>
      </c>
      <c r="B18" s="2">
        <f>Table133[[#This Row],[Finish]]-Table133[[#This Row],[Start]]</f>
        <v>3.2199074074074296E-2</v>
      </c>
      <c r="C18" s="11">
        <v>17</v>
      </c>
      <c r="D18">
        <v>2</v>
      </c>
      <c r="E18">
        <v>7</v>
      </c>
      <c r="F18" s="7">
        <v>1.7944444444444443</v>
      </c>
      <c r="G18" s="1">
        <v>1.8005902777777778</v>
      </c>
      <c r="H18" s="4">
        <f>Table133[[#This Row],[Swim finish]]-Table133[[#This Row],[Start]]</f>
        <v>6.1458333333335169E-3</v>
      </c>
      <c r="I18">
        <v>12</v>
      </c>
      <c r="J18" s="1">
        <v>1.8025231481481483</v>
      </c>
      <c r="K18" s="4">
        <f>Table133[[#This Row],[Run start]]-Table133[[#This Row],[Swim finish]]</f>
        <v>1.9328703703704875E-3</v>
      </c>
      <c r="L18" s="9">
        <v>22</v>
      </c>
      <c r="M18" s="1">
        <v>1.8266435185185186</v>
      </c>
      <c r="N18" s="4">
        <f>Table133[[#This Row],[Finish]]-Table133[[#This Row],[Run start]]</f>
        <v>2.4120370370370292E-2</v>
      </c>
      <c r="O18" s="9">
        <v>16</v>
      </c>
      <c r="P18" s="9">
        <v>2</v>
      </c>
    </row>
    <row r="19" spans="1:16" x14ac:dyDescent="0.3">
      <c r="A19" s="13" t="s">
        <v>47</v>
      </c>
      <c r="B19" s="2">
        <f>Table133[[#This Row],[Finish]]-Table133[[#This Row],[Start]]</f>
        <v>3.3935185185185457E-2</v>
      </c>
      <c r="C19" s="11">
        <v>18</v>
      </c>
      <c r="D19">
        <v>2</v>
      </c>
      <c r="E19">
        <v>8</v>
      </c>
      <c r="F19" s="7">
        <v>1.7944444444444443</v>
      </c>
      <c r="G19" s="1">
        <v>1.8004629629629629</v>
      </c>
      <c r="H19" s="4">
        <f>Table133[[#This Row],[Swim finish]]-Table133[[#This Row],[Start]]</f>
        <v>6.0185185185186452E-3</v>
      </c>
      <c r="I19">
        <v>11</v>
      </c>
      <c r="J19" s="1">
        <v>1.801412037037037</v>
      </c>
      <c r="K19" s="4">
        <f>Table133[[#This Row],[Run start]]-Table133[[#This Row],[Swim finish]]</f>
        <v>9.490740740740744E-4</v>
      </c>
      <c r="L19" s="9">
        <v>5</v>
      </c>
      <c r="M19" s="1">
        <v>1.8283796296296297</v>
      </c>
      <c r="N19" s="4">
        <f>Table133[[#This Row],[Finish]]-Table133[[#This Row],[Run start]]</f>
        <v>2.6967592592592737E-2</v>
      </c>
      <c r="O19" s="9">
        <v>20</v>
      </c>
      <c r="P19" s="9">
        <v>2</v>
      </c>
    </row>
    <row r="20" spans="1:16" x14ac:dyDescent="0.3">
      <c r="A20" s="13" t="s">
        <v>50</v>
      </c>
      <c r="B20" s="2">
        <f>Table133[[#This Row],[Finish]]-Table133[[#This Row],[Start]]</f>
        <v>3.4918981481481426E-2</v>
      </c>
      <c r="C20" s="11">
        <v>19</v>
      </c>
      <c r="D20">
        <v>3</v>
      </c>
      <c r="E20">
        <v>12</v>
      </c>
      <c r="F20" s="7">
        <v>1.7972222222222223</v>
      </c>
      <c r="G20" s="1">
        <v>1.8041898148148148</v>
      </c>
      <c r="H20" s="4">
        <f>Table133[[#This Row],[Swim finish]]-Table133[[#This Row],[Start]]</f>
        <v>6.9675925925924975E-3</v>
      </c>
      <c r="I20">
        <v>20</v>
      </c>
      <c r="J20" s="1">
        <v>1.8055324074074073</v>
      </c>
      <c r="K20" s="4">
        <f>Table133[[#This Row],[Run start]]-Table133[[#This Row],[Swim finish]]</f>
        <v>1.3425925925925064E-3</v>
      </c>
      <c r="L20" s="9">
        <v>14</v>
      </c>
      <c r="M20" s="1">
        <v>1.8321412037037037</v>
      </c>
      <c r="N20" s="4">
        <f>Table133[[#This Row],[Finish]]-Table133[[#This Row],[Run start]]</f>
        <v>2.6608796296296422E-2</v>
      </c>
      <c r="O20" s="9">
        <v>19</v>
      </c>
      <c r="P20" s="9">
        <v>2</v>
      </c>
    </row>
    <row r="21" spans="1:16" x14ac:dyDescent="0.3">
      <c r="A21" s="13" t="s">
        <v>53</v>
      </c>
      <c r="B21" s="2">
        <f>Table133[[#This Row],[Finish]]-Table133[[#This Row],[Start]]</f>
        <v>3.4918981481481426E-2</v>
      </c>
      <c r="C21" s="11">
        <v>20</v>
      </c>
      <c r="D21">
        <v>5</v>
      </c>
      <c r="E21">
        <v>18</v>
      </c>
      <c r="F21" s="7">
        <v>1.8027777777777778</v>
      </c>
      <c r="G21" s="1">
        <v>1.8089351851851851</v>
      </c>
      <c r="H21" s="4">
        <f>Table133[[#This Row],[Swim finish]]-Table133[[#This Row],[Start]]</f>
        <v>6.1574074074073337E-3</v>
      </c>
      <c r="I21">
        <v>13</v>
      </c>
      <c r="J21" s="1">
        <v>1.8103472222222221</v>
      </c>
      <c r="K21" s="4">
        <f>Table133[[#This Row],[Run start]]-Table133[[#This Row],[Swim finish]]</f>
        <v>1.4120370370369617E-3</v>
      </c>
      <c r="L21" s="9">
        <v>19</v>
      </c>
      <c r="M21" s="1">
        <v>1.8376967592592592</v>
      </c>
      <c r="N21" s="4">
        <f>Table133[[#This Row],[Finish]]-Table133[[#This Row],[Run start]]</f>
        <v>2.734953703703713E-2</v>
      </c>
      <c r="O21" s="9">
        <v>21</v>
      </c>
      <c r="P21" s="9">
        <v>2</v>
      </c>
    </row>
    <row r="22" spans="1:16" x14ac:dyDescent="0.3">
      <c r="A22" s="13" t="s">
        <v>55</v>
      </c>
      <c r="B22" s="2">
        <f>Table133[[#This Row],[Finish]]-Table133[[#This Row],[Start]]</f>
        <v>3.5023148148147998E-2</v>
      </c>
      <c r="C22" s="11">
        <v>21</v>
      </c>
      <c r="D22">
        <v>6</v>
      </c>
      <c r="E22">
        <v>24</v>
      </c>
      <c r="F22" s="7">
        <v>1.8055555555555556</v>
      </c>
      <c r="G22" s="1">
        <v>1.8124305555555555</v>
      </c>
      <c r="H22" s="4">
        <f>Table133[[#This Row],[Swim finish]]-Table133[[#This Row],[Start]]</f>
        <v>6.8749999999999645E-3</v>
      </c>
      <c r="I22">
        <v>19</v>
      </c>
      <c r="J22" s="1">
        <v>1.8142592592592592</v>
      </c>
      <c r="K22" s="4">
        <f>Table133[[#This Row],[Run start]]-Table133[[#This Row],[Swim finish]]</f>
        <v>1.8287037037036935E-3</v>
      </c>
      <c r="L22" s="9">
        <v>21</v>
      </c>
      <c r="M22" s="1">
        <v>1.8405787037037036</v>
      </c>
      <c r="N22" s="4">
        <f>Table133[[#This Row],[Finish]]-Table133[[#This Row],[Run start]]</f>
        <v>2.631944444444434E-2</v>
      </c>
      <c r="O22" s="9">
        <v>18</v>
      </c>
      <c r="P22" s="9">
        <v>2</v>
      </c>
    </row>
    <row r="23" spans="1:16" x14ac:dyDescent="0.3">
      <c r="A23" s="13" t="s">
        <v>34</v>
      </c>
      <c r="B23" s="2">
        <f>Table133[[#This Row],[Finish]]-Table133[[#This Row],[Start]]</f>
        <v>3.6481481481481559E-2</v>
      </c>
      <c r="C23" s="11">
        <v>22</v>
      </c>
      <c r="D23">
        <v>1</v>
      </c>
      <c r="E23">
        <v>2</v>
      </c>
      <c r="F23" s="7">
        <v>1.7916666666666665</v>
      </c>
      <c r="G23" s="1">
        <v>1.7995601851851852</v>
      </c>
      <c r="H23" s="4">
        <f>Table133[[#This Row],[Swim finish]]-Table133[[#This Row],[Start]]</f>
        <v>7.8935185185187162E-3</v>
      </c>
      <c r="I23">
        <v>23</v>
      </c>
      <c r="J23" s="1">
        <v>1.8006597222222223</v>
      </c>
      <c r="K23" s="4">
        <f>Table133[[#This Row],[Run start]]-Table133[[#This Row],[Swim finish]]</f>
        <v>1.0995370370370239E-3</v>
      </c>
      <c r="L23" s="9">
        <v>11</v>
      </c>
      <c r="M23" s="1">
        <v>1.8281481481481481</v>
      </c>
      <c r="N23" s="4">
        <f>Table133[[#This Row],[Finish]]-Table133[[#This Row],[Run start]]</f>
        <v>2.7488425925925819E-2</v>
      </c>
      <c r="O23" s="9">
        <v>22</v>
      </c>
      <c r="P23" s="9">
        <v>2</v>
      </c>
    </row>
    <row r="24" spans="1:16" x14ac:dyDescent="0.3">
      <c r="A24" s="13" t="s">
        <v>52</v>
      </c>
      <c r="B24" s="2">
        <f>Table133[[#This Row],[Finish]]-Table133[[#This Row],[Start]]</f>
        <v>3.6550925925926014E-2</v>
      </c>
      <c r="C24" s="11">
        <v>23</v>
      </c>
      <c r="D24">
        <v>4</v>
      </c>
      <c r="E24">
        <v>15</v>
      </c>
      <c r="F24" s="7">
        <v>1.8</v>
      </c>
      <c r="G24" s="1">
        <v>1.8065162037037037</v>
      </c>
      <c r="H24" s="4">
        <f>Table133[[#This Row],[Swim finish]]-Table133[[#This Row],[Start]]</f>
        <v>6.5162037037036491E-3</v>
      </c>
      <c r="I24">
        <v>16</v>
      </c>
      <c r="J24" s="1">
        <v>1.8079050925925926</v>
      </c>
      <c r="K24" s="4">
        <f>Table133[[#This Row],[Run start]]-Table133[[#This Row],[Swim finish]]</f>
        <v>1.388888888888884E-3</v>
      </c>
      <c r="L24" s="9">
        <v>16</v>
      </c>
      <c r="M24" s="1">
        <v>1.8365509259259261</v>
      </c>
      <c r="N24" s="4">
        <f>Table133[[#This Row],[Finish]]-Table133[[#This Row],[Run start]]</f>
        <v>2.8645833333333481E-2</v>
      </c>
      <c r="O24" s="9">
        <v>23</v>
      </c>
      <c r="P24" s="9">
        <v>2</v>
      </c>
    </row>
    <row r="25" spans="1:16" x14ac:dyDescent="0.3">
      <c r="A25" s="13" t="s">
        <v>33</v>
      </c>
      <c r="B25" s="5" t="s">
        <v>38</v>
      </c>
      <c r="C25" s="3"/>
      <c r="D25">
        <v>4</v>
      </c>
      <c r="E25">
        <v>13</v>
      </c>
      <c r="F25" s="8" t="s">
        <v>38</v>
      </c>
      <c r="H25" s="4"/>
      <c r="J25" s="1"/>
      <c r="K25" s="4"/>
      <c r="M25" s="1"/>
      <c r="N25" s="4"/>
      <c r="P25" s="9">
        <v>2</v>
      </c>
    </row>
    <row r="26" spans="1:16" x14ac:dyDescent="0.3">
      <c r="A26" s="13"/>
    </row>
    <row r="27" spans="1:16" x14ac:dyDescent="0.3">
      <c r="A27" s="13"/>
    </row>
    <row r="28" spans="1:16" x14ac:dyDescent="0.3">
      <c r="A28" s="13"/>
    </row>
    <row r="29" spans="1:16" x14ac:dyDescent="0.3">
      <c r="A29" s="14"/>
    </row>
    <row r="30" spans="1:16" x14ac:dyDescent="0.3">
      <c r="A30" s="13"/>
    </row>
    <row r="31" spans="1:16" x14ac:dyDescent="0.3">
      <c r="A31" s="13"/>
    </row>
    <row r="32" spans="1:16" x14ac:dyDescent="0.3">
      <c r="A32" s="13"/>
    </row>
    <row r="33" spans="1:1" x14ac:dyDescent="0.3">
      <c r="A33" s="1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7E6C-D96B-48A9-BBD2-32398D4C6B43}">
  <dimension ref="A1:P27"/>
  <sheetViews>
    <sheetView zoomScaleNormal="100" workbookViewId="0">
      <selection activeCell="D44" sqref="D44"/>
    </sheetView>
  </sheetViews>
  <sheetFormatPr defaultRowHeight="14.4" x14ac:dyDescent="0.3"/>
  <cols>
    <col min="1" max="1" width="23.5546875" bestFit="1" customWidth="1"/>
    <col min="2" max="2" width="13.44140625" bestFit="1" customWidth="1"/>
    <col min="3" max="3" width="16.5546875" bestFit="1" customWidth="1"/>
    <col min="4" max="4" width="12.21875" bestFit="1" customWidth="1"/>
    <col min="5" max="5" width="14.6640625" bestFit="1" customWidth="1"/>
    <col min="6" max="6" width="11.77734375" style="1" bestFit="1" customWidth="1"/>
    <col min="7" max="7" width="13" style="1" bestFit="1" customWidth="1"/>
    <col min="8" max="8" width="12.33203125" style="1" bestFit="1" customWidth="1"/>
    <col min="9" max="9" width="15.6640625" bestFit="1" customWidth="1"/>
    <col min="10" max="10" width="11.109375" bestFit="1" customWidth="1"/>
    <col min="11" max="11" width="16.5546875" bestFit="1" customWidth="1"/>
    <col min="12" max="12" width="19.88671875" bestFit="1" customWidth="1"/>
    <col min="13" max="13" width="12" bestFit="1" customWidth="1"/>
    <col min="14" max="14" width="11" bestFit="1" customWidth="1"/>
    <col min="15" max="15" width="14.33203125" bestFit="1" customWidth="1"/>
    <col min="16" max="16" width="11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39</v>
      </c>
      <c r="G1" s="1" t="s">
        <v>5</v>
      </c>
      <c r="H1" s="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40</v>
      </c>
      <c r="O1" t="s">
        <v>12</v>
      </c>
      <c r="P1" t="s">
        <v>56</v>
      </c>
    </row>
    <row r="2" spans="1:16" x14ac:dyDescent="0.3">
      <c r="A2" t="s">
        <v>13</v>
      </c>
      <c r="B2" s="2">
        <f>Table13[[#This Row],[Finish]]-Table13[[#This Row],[Start]]</f>
        <v>2.2303240740740859E-2</v>
      </c>
      <c r="C2" s="3">
        <v>1</v>
      </c>
      <c r="D2">
        <v>6</v>
      </c>
      <c r="E2">
        <v>25</v>
      </c>
      <c r="F2" s="1">
        <v>1.8</v>
      </c>
      <c r="G2" s="1">
        <v>1.8053472222222222</v>
      </c>
      <c r="H2" s="4">
        <f>Table13[[#This Row],[Swim finish]]-Table13[[#This Row],[Start]]</f>
        <v>5.3472222222221699E-3</v>
      </c>
      <c r="I2">
        <v>12</v>
      </c>
      <c r="J2" s="1">
        <v>1.8060879629629629</v>
      </c>
      <c r="K2" s="4">
        <f>Table13[[#This Row],[Run start]]-Table13[[#This Row],[Swim finish]]</f>
        <v>7.407407407407085E-4</v>
      </c>
      <c r="L2">
        <v>4</v>
      </c>
      <c r="M2" s="1">
        <v>1.8223032407407409</v>
      </c>
      <c r="N2" s="4">
        <f>Table13[[#This Row],[Finish]]-Table13[[#This Row],[Run start]]</f>
        <v>1.6215277777777981E-2</v>
      </c>
      <c r="O2">
        <v>1</v>
      </c>
      <c r="P2">
        <v>1</v>
      </c>
    </row>
    <row r="3" spans="1:16" x14ac:dyDescent="0.3">
      <c r="A3" t="s">
        <v>14</v>
      </c>
      <c r="B3" s="2">
        <f>Table13[[#This Row],[Finish]]-Table13[[#This Row],[Start]]</f>
        <v>2.3101851851851762E-2</v>
      </c>
      <c r="C3" s="3">
        <v>2</v>
      </c>
      <c r="D3">
        <v>4</v>
      </c>
      <c r="E3">
        <v>14</v>
      </c>
      <c r="F3" s="1">
        <v>1.7958333333333334</v>
      </c>
      <c r="G3" s="1">
        <v>1.8011342592592592</v>
      </c>
      <c r="H3" s="4">
        <f>Table13[[#This Row],[Swim finish]]-Table13[[#This Row],[Start]]</f>
        <v>5.3009259259257924E-3</v>
      </c>
      <c r="I3">
        <v>11</v>
      </c>
      <c r="J3" s="1">
        <v>1.8020138888888888</v>
      </c>
      <c r="K3" s="4">
        <f>Table13[[#This Row],[Run start]]-Table13[[#This Row],[Swim finish]]</f>
        <v>8.796296296296191E-4</v>
      </c>
      <c r="L3">
        <v>9</v>
      </c>
      <c r="M3" s="1">
        <v>1.8189351851851852</v>
      </c>
      <c r="N3" s="4">
        <f>Table13[[#This Row],[Finish]]-Table13[[#This Row],[Run start]]</f>
        <v>1.6921296296296351E-2</v>
      </c>
      <c r="O3">
        <v>2</v>
      </c>
      <c r="P3">
        <v>1</v>
      </c>
    </row>
    <row r="4" spans="1:16" x14ac:dyDescent="0.3">
      <c r="A4" t="s">
        <v>15</v>
      </c>
      <c r="B4" s="2">
        <f>Table13[[#This Row],[Finish]]-Table13[[#This Row],[Start]]</f>
        <v>2.4259259259259203E-2</v>
      </c>
      <c r="C4" s="3">
        <v>3</v>
      </c>
      <c r="D4">
        <v>4</v>
      </c>
      <c r="E4">
        <v>15</v>
      </c>
      <c r="F4" s="1">
        <v>1.7958333333333334</v>
      </c>
      <c r="G4" s="1">
        <v>1.8016203703703704</v>
      </c>
      <c r="H4" s="4">
        <f>Table13[[#This Row],[Swim finish]]-Table13[[#This Row],[Start]]</f>
        <v>5.7870370370369795E-3</v>
      </c>
      <c r="I4">
        <v>15</v>
      </c>
      <c r="J4" s="1">
        <v>1.8021990740740741</v>
      </c>
      <c r="K4" s="4">
        <f>Table13[[#This Row],[Run start]]-Table13[[#This Row],[Swim finish]]</f>
        <v>5.7870370370372015E-4</v>
      </c>
      <c r="L4">
        <v>1</v>
      </c>
      <c r="M4" s="1">
        <v>1.8200925925925926</v>
      </c>
      <c r="N4" s="4">
        <f>Table13[[#This Row],[Finish]]-Table13[[#This Row],[Run start]]</f>
        <v>1.7893518518518503E-2</v>
      </c>
      <c r="O4">
        <v>3</v>
      </c>
      <c r="P4">
        <v>1</v>
      </c>
    </row>
    <row r="5" spans="1:16" x14ac:dyDescent="0.3">
      <c r="A5" t="s">
        <v>16</v>
      </c>
      <c r="B5" s="2">
        <f>Table13[[#This Row],[Finish]]-Table13[[#This Row],[Start]]</f>
        <v>2.4467592592592569E-2</v>
      </c>
      <c r="C5" s="3">
        <v>4</v>
      </c>
      <c r="D5">
        <v>6</v>
      </c>
      <c r="E5">
        <v>21</v>
      </c>
      <c r="F5" s="1">
        <v>1.7986111111111112</v>
      </c>
      <c r="G5" s="1">
        <v>1.8034027777777779</v>
      </c>
      <c r="H5" s="4">
        <f>Table13[[#This Row],[Swim finish]]-Table13[[#This Row],[Start]]</f>
        <v>4.7916666666667496E-3</v>
      </c>
      <c r="I5">
        <v>4</v>
      </c>
      <c r="J5" s="1">
        <v>1.8048148148148146</v>
      </c>
      <c r="K5" s="4">
        <f>Table13[[#This Row],[Run start]]-Table13[[#This Row],[Swim finish]]</f>
        <v>1.4120370370367397E-3</v>
      </c>
      <c r="L5">
        <v>19</v>
      </c>
      <c r="M5" s="1">
        <v>1.8230787037037037</v>
      </c>
      <c r="N5" s="4">
        <f>Table13[[#This Row],[Finish]]-Table13[[#This Row],[Run start]]</f>
        <v>1.8263888888889079E-2</v>
      </c>
      <c r="O5">
        <v>5</v>
      </c>
      <c r="P5">
        <v>1</v>
      </c>
    </row>
    <row r="6" spans="1:16" x14ac:dyDescent="0.3">
      <c r="A6" t="s">
        <v>17</v>
      </c>
      <c r="B6" s="2">
        <f>Table13[[#This Row],[Finish]]-Table13[[#This Row],[Start]]</f>
        <v>2.4756944444444429E-2</v>
      </c>
      <c r="C6" s="3">
        <v>5</v>
      </c>
      <c r="D6">
        <v>6</v>
      </c>
      <c r="E6">
        <v>22</v>
      </c>
      <c r="F6" s="1">
        <v>1.7986111111111112</v>
      </c>
      <c r="G6" s="1">
        <v>1.8033217592592594</v>
      </c>
      <c r="H6" s="4">
        <f>Table13[[#This Row],[Swim finish]]-Table13[[#This Row],[Start]]</f>
        <v>4.7106481481482554E-3</v>
      </c>
      <c r="I6">
        <v>3</v>
      </c>
      <c r="J6" s="1">
        <v>1.8040972222222222</v>
      </c>
      <c r="K6" s="4">
        <f>Table13[[#This Row],[Run start]]-Table13[[#This Row],[Swim finish]]</f>
        <v>7.7546296296282513E-4</v>
      </c>
      <c r="L6">
        <v>6</v>
      </c>
      <c r="M6" s="1">
        <v>1.8233680555555556</v>
      </c>
      <c r="N6" s="4">
        <f>Table13[[#This Row],[Finish]]-Table13[[#This Row],[Run start]]</f>
        <v>1.9270833333333348E-2</v>
      </c>
      <c r="O6">
        <v>6</v>
      </c>
      <c r="P6">
        <v>1</v>
      </c>
    </row>
    <row r="7" spans="1:16" x14ac:dyDescent="0.3">
      <c r="A7" t="s">
        <v>18</v>
      </c>
      <c r="B7" s="2">
        <f>Table13[[#This Row],[Finish]]-Table13[[#This Row],[Start]]</f>
        <v>2.5740740740740842E-2</v>
      </c>
      <c r="C7" s="3">
        <v>6</v>
      </c>
      <c r="D7">
        <v>5</v>
      </c>
      <c r="E7">
        <v>18</v>
      </c>
      <c r="F7" s="1">
        <v>1.7972222222222223</v>
      </c>
      <c r="G7" s="1">
        <v>1.8021296296296296</v>
      </c>
      <c r="H7" s="4">
        <f>Table13[[#This Row],[Swim finish]]-Table13[[#This Row],[Start]]</f>
        <v>4.9074074074073604E-3</v>
      </c>
      <c r="I7">
        <v>8</v>
      </c>
      <c r="J7" s="1">
        <v>1.8029282407407408</v>
      </c>
      <c r="K7" s="4">
        <f>Table13[[#This Row],[Run start]]-Table13[[#This Row],[Swim finish]]</f>
        <v>7.9861111111112493E-4</v>
      </c>
      <c r="L7">
        <v>8</v>
      </c>
      <c r="M7" s="1">
        <v>1.8229629629629631</v>
      </c>
      <c r="N7" s="4">
        <f>Table13[[#This Row],[Finish]]-Table13[[#This Row],[Run start]]</f>
        <v>2.0034722222222356E-2</v>
      </c>
      <c r="O7">
        <v>8</v>
      </c>
      <c r="P7">
        <v>1</v>
      </c>
    </row>
    <row r="8" spans="1:16" x14ac:dyDescent="0.3">
      <c r="A8" t="s">
        <v>19</v>
      </c>
      <c r="B8" s="2">
        <f>Table13[[#This Row],[Finish]]-Table13[[#This Row],[Start]]</f>
        <v>2.5949074074073986E-2</v>
      </c>
      <c r="C8" s="3">
        <v>7</v>
      </c>
      <c r="D8">
        <v>4</v>
      </c>
      <c r="E8">
        <v>13</v>
      </c>
      <c r="F8" s="1">
        <v>1.7958333333333334</v>
      </c>
      <c r="G8" s="1">
        <v>1.8011226851851851</v>
      </c>
      <c r="H8" s="4">
        <f>Table13[[#This Row],[Swim finish]]-Table13[[#This Row],[Start]]</f>
        <v>5.2893518518517535E-3</v>
      </c>
      <c r="I8">
        <v>10</v>
      </c>
      <c r="J8" s="1">
        <v>1.8020370370370369</v>
      </c>
      <c r="K8" s="4">
        <f>Table13[[#This Row],[Run start]]-Table13[[#This Row],[Swim finish]]</f>
        <v>9.1435185185173573E-4</v>
      </c>
      <c r="L8">
        <v>10</v>
      </c>
      <c r="M8" s="1">
        <v>1.8217824074074074</v>
      </c>
      <c r="N8" s="4">
        <f>Table13[[#This Row],[Finish]]-Table13[[#This Row],[Run start]]</f>
        <v>1.9745370370370496E-2</v>
      </c>
      <c r="O8">
        <v>7</v>
      </c>
      <c r="P8">
        <v>1</v>
      </c>
    </row>
    <row r="9" spans="1:16" x14ac:dyDescent="0.3">
      <c r="A9" t="s">
        <v>20</v>
      </c>
      <c r="B9" s="2">
        <f>Table13[[#This Row],[Finish]]-Table13[[#This Row],[Start]]</f>
        <v>2.6053240740740558E-2</v>
      </c>
      <c r="C9" s="3">
        <v>8</v>
      </c>
      <c r="D9">
        <v>5</v>
      </c>
      <c r="E9">
        <v>20</v>
      </c>
      <c r="F9" s="1">
        <v>1.7972222222222223</v>
      </c>
      <c r="G9" s="1">
        <v>1.8020370370370369</v>
      </c>
      <c r="H9" s="4">
        <f>Table13[[#This Row],[Swim finish]]-Table13[[#This Row],[Start]]</f>
        <v>4.8148148148146053E-3</v>
      </c>
      <c r="I9">
        <v>6</v>
      </c>
      <c r="J9" s="1">
        <v>1.8027083333333334</v>
      </c>
      <c r="K9" s="4">
        <f>Table13[[#This Row],[Run start]]-Table13[[#This Row],[Swim finish]]</f>
        <v>6.7129629629647525E-4</v>
      </c>
      <c r="L9">
        <v>2</v>
      </c>
      <c r="M9" s="1">
        <v>1.8232754629629628</v>
      </c>
      <c r="N9" s="4">
        <f>Table13[[#This Row],[Finish]]-Table13[[#This Row],[Run start]]</f>
        <v>2.0567129629629477E-2</v>
      </c>
      <c r="O9">
        <v>10</v>
      </c>
      <c r="P9">
        <v>1</v>
      </c>
    </row>
    <row r="10" spans="1:16" x14ac:dyDescent="0.3">
      <c r="A10" t="s">
        <v>21</v>
      </c>
      <c r="B10" s="2">
        <f>Table13[[#This Row],[Finish]]-Table13[[#This Row],[Start]]</f>
        <v>2.6076388888889079E-2</v>
      </c>
      <c r="C10" s="3">
        <v>9</v>
      </c>
      <c r="D10">
        <v>1</v>
      </c>
      <c r="E10">
        <v>4</v>
      </c>
      <c r="F10" s="1">
        <v>1.7916666666666665</v>
      </c>
      <c r="G10" s="1">
        <v>1.799074074074074</v>
      </c>
      <c r="H10" s="4">
        <f>Table13[[#This Row],[Swim finish]]-Table13[[#This Row],[Start]]</f>
        <v>7.4074074074075291E-3</v>
      </c>
      <c r="I10">
        <v>23</v>
      </c>
      <c r="J10" s="1">
        <v>1.7998379629629628</v>
      </c>
      <c r="K10" s="4">
        <f>Table13[[#This Row],[Run start]]-Table13[[#This Row],[Swim finish]]</f>
        <v>7.6388888888878625E-4</v>
      </c>
      <c r="L10">
        <v>5</v>
      </c>
      <c r="M10" s="1">
        <v>1.8177430555555556</v>
      </c>
      <c r="N10" s="4">
        <f>Table13[[#This Row],[Finish]]-Table13[[#This Row],[Run start]]</f>
        <v>1.7905092592592764E-2</v>
      </c>
      <c r="O10">
        <v>4</v>
      </c>
      <c r="P10">
        <v>1</v>
      </c>
    </row>
    <row r="11" spans="1:16" x14ac:dyDescent="0.3">
      <c r="A11" t="s">
        <v>22</v>
      </c>
      <c r="B11" s="2">
        <f>Table13[[#This Row],[Finish]]-Table13[[#This Row],[Start]]</f>
        <v>2.6296296296296262E-2</v>
      </c>
      <c r="C11" s="3">
        <v>10</v>
      </c>
      <c r="D11">
        <v>5</v>
      </c>
      <c r="E11">
        <v>19</v>
      </c>
      <c r="F11" s="1">
        <v>1.7972222222222223</v>
      </c>
      <c r="G11" s="1">
        <v>1.8012847222222224</v>
      </c>
      <c r="H11" s="4">
        <f>Table13[[#This Row],[Swim finish]]-Table13[[#This Row],[Start]]</f>
        <v>4.0625000000000799E-3</v>
      </c>
      <c r="I11">
        <v>2</v>
      </c>
      <c r="J11" s="1">
        <v>1.8022222222222222</v>
      </c>
      <c r="K11" s="4">
        <f>Table13[[#This Row],[Run start]]-Table13[[#This Row],[Swim finish]]</f>
        <v>9.3749999999981348E-4</v>
      </c>
      <c r="L11">
        <v>11</v>
      </c>
      <c r="M11" s="1">
        <v>1.8235185185185185</v>
      </c>
      <c r="N11" s="4">
        <f>Table13[[#This Row],[Finish]]-Table13[[#This Row],[Run start]]</f>
        <v>2.1296296296296369E-2</v>
      </c>
      <c r="O11">
        <v>13</v>
      </c>
      <c r="P11">
        <v>1</v>
      </c>
    </row>
    <row r="12" spans="1:16" x14ac:dyDescent="0.3">
      <c r="A12" t="s">
        <v>23</v>
      </c>
      <c r="B12" s="2">
        <f>Table13[[#This Row],[Finish]]-Table13[[#This Row],[Start]]</f>
        <v>2.7604166666666652E-2</v>
      </c>
      <c r="C12" s="3">
        <v>11</v>
      </c>
      <c r="D12">
        <v>4</v>
      </c>
      <c r="E12">
        <v>16</v>
      </c>
      <c r="F12" s="1">
        <v>1.7958333333333334</v>
      </c>
      <c r="G12" s="1">
        <v>1.8006597222222223</v>
      </c>
      <c r="H12" s="4">
        <f>Table13[[#This Row],[Swim finish]]-Table13[[#This Row],[Start]]</f>
        <v>4.8263888888888662E-3</v>
      </c>
      <c r="I12">
        <v>7</v>
      </c>
      <c r="J12" s="1">
        <v>1.8018055555555557</v>
      </c>
      <c r="K12" s="4">
        <f>Table13[[#This Row],[Run start]]-Table13[[#This Row],[Swim finish]]</f>
        <v>1.1458333333334014E-3</v>
      </c>
      <c r="L12">
        <v>14</v>
      </c>
      <c r="M12" s="1">
        <v>1.8234375</v>
      </c>
      <c r="N12" s="4">
        <f>Table13[[#This Row],[Finish]]-Table13[[#This Row],[Run start]]</f>
        <v>2.1631944444444384E-2</v>
      </c>
      <c r="O12">
        <v>16</v>
      </c>
      <c r="P12">
        <v>1</v>
      </c>
    </row>
    <row r="13" spans="1:16" x14ac:dyDescent="0.3">
      <c r="A13" t="s">
        <v>24</v>
      </c>
      <c r="B13" s="2">
        <f>Table13[[#This Row],[Finish]]-Table13[[#This Row],[Start]]</f>
        <v>2.7673611111111107E-2</v>
      </c>
      <c r="C13" s="3">
        <v>12</v>
      </c>
      <c r="D13">
        <v>6</v>
      </c>
      <c r="E13">
        <v>23</v>
      </c>
      <c r="F13" s="1">
        <v>1.7986111111111112</v>
      </c>
      <c r="G13" s="1">
        <v>1.8023032407407409</v>
      </c>
      <c r="H13" s="4">
        <f>Table13[[#This Row],[Swim finish]]-Table13[[#This Row],[Start]]</f>
        <v>3.6921296296297257E-3</v>
      </c>
      <c r="I13">
        <v>1</v>
      </c>
      <c r="J13" s="1">
        <v>1.8032407407407407</v>
      </c>
      <c r="K13" s="4">
        <f>Table13[[#This Row],[Run start]]-Table13[[#This Row],[Swim finish]]</f>
        <v>9.3749999999981348E-4</v>
      </c>
      <c r="L13">
        <v>12</v>
      </c>
      <c r="M13" s="1">
        <v>1.8262847222222223</v>
      </c>
      <c r="N13" s="4">
        <f>Table13[[#This Row],[Finish]]-Table13[[#This Row],[Run start]]</f>
        <v>2.3043981481481568E-2</v>
      </c>
      <c r="O13">
        <v>18</v>
      </c>
      <c r="P13">
        <v>1</v>
      </c>
    </row>
    <row r="14" spans="1:16" x14ac:dyDescent="0.3">
      <c r="A14" t="s">
        <v>41</v>
      </c>
      <c r="B14" s="2">
        <f>Table13[[#This Row],[Finish]]-Table13[[#This Row],[Start]]</f>
        <v>2.8240740740740566E-2</v>
      </c>
      <c r="C14" s="3">
        <v>13</v>
      </c>
      <c r="D14">
        <v>2</v>
      </c>
      <c r="E14">
        <v>5</v>
      </c>
      <c r="F14" s="1">
        <v>1.7930555555555556</v>
      </c>
      <c r="G14" s="1">
        <v>1.7998148148148148</v>
      </c>
      <c r="H14" s="4">
        <f>Table13[[#This Row],[Swim finish]]-Table13[[#This Row],[Start]]</f>
        <v>6.7592592592591316E-3</v>
      </c>
      <c r="I14">
        <v>22</v>
      </c>
      <c r="J14" s="1">
        <v>1.800497685185185</v>
      </c>
      <c r="K14" s="4">
        <f>Table13[[#This Row],[Run start]]-Table13[[#This Row],[Swim finish]]</f>
        <v>6.8287037037029208E-4</v>
      </c>
      <c r="L14">
        <v>3</v>
      </c>
      <c r="M14" s="1">
        <v>1.8212962962962962</v>
      </c>
      <c r="N14" s="4">
        <f>Table13[[#This Row],[Finish]]-Table13[[#This Row],[Run start]]</f>
        <v>2.0798611111111143E-2</v>
      </c>
      <c r="O14">
        <v>11</v>
      </c>
      <c r="P14">
        <v>1</v>
      </c>
    </row>
    <row r="15" spans="1:16" x14ac:dyDescent="0.3">
      <c r="A15" t="s">
        <v>25</v>
      </c>
      <c r="B15" s="2">
        <f>Table13[[#This Row],[Finish]]-Table13[[#This Row],[Start]]</f>
        <v>2.8391203703703738E-2</v>
      </c>
      <c r="C15" s="3">
        <v>14</v>
      </c>
      <c r="D15">
        <v>3</v>
      </c>
      <c r="E15">
        <v>12</v>
      </c>
      <c r="F15" s="1">
        <v>1.7944444444444443</v>
      </c>
      <c r="G15" s="1">
        <v>1.7995254629629631</v>
      </c>
      <c r="H15" s="4">
        <f>Table13[[#This Row],[Swim finish]]-Table13[[#This Row],[Start]]</f>
        <v>5.0810185185188317E-3</v>
      </c>
      <c r="I15">
        <v>9</v>
      </c>
      <c r="J15" s="1">
        <v>1.8006597222222223</v>
      </c>
      <c r="K15" s="4">
        <f>Table13[[#This Row],[Run start]]-Table13[[#This Row],[Swim finish]]</f>
        <v>1.1342592592591405E-3</v>
      </c>
      <c r="L15">
        <v>13</v>
      </c>
      <c r="M15" s="1">
        <v>1.822835648148148</v>
      </c>
      <c r="N15" s="4">
        <f>Table13[[#This Row],[Finish]]-Table13[[#This Row],[Run start]]</f>
        <v>2.2175925925925766E-2</v>
      </c>
      <c r="O15">
        <v>17</v>
      </c>
      <c r="P15">
        <v>1</v>
      </c>
    </row>
    <row r="16" spans="1:16" x14ac:dyDescent="0.3">
      <c r="A16" t="s">
        <v>26</v>
      </c>
      <c r="B16" s="2">
        <f>Table13[[#This Row],[Finish]]-Table13[[#This Row],[Start]]</f>
        <v>2.8449074074074154E-2</v>
      </c>
      <c r="C16" s="3">
        <v>15</v>
      </c>
      <c r="D16">
        <v>7</v>
      </c>
      <c r="E16">
        <v>24</v>
      </c>
      <c r="F16" s="1">
        <v>1.7986111111111112</v>
      </c>
      <c r="G16" s="1">
        <v>1.8041087962962963</v>
      </c>
      <c r="H16" s="4">
        <f>Table13[[#This Row],[Swim finish]]-Table13[[#This Row],[Start]]</f>
        <v>5.4976851851851194E-3</v>
      </c>
      <c r="I16">
        <v>13</v>
      </c>
      <c r="J16" s="1">
        <v>1.8055208333333335</v>
      </c>
      <c r="K16" s="4">
        <f>Table13[[#This Row],[Run start]]-Table13[[#This Row],[Swim finish]]</f>
        <v>1.4120370370371838E-3</v>
      </c>
      <c r="L16">
        <v>21</v>
      </c>
      <c r="M16" s="1">
        <v>1.8270601851851853</v>
      </c>
      <c r="N16" s="4">
        <f>Table13[[#This Row],[Finish]]-Table13[[#This Row],[Run start]]</f>
        <v>2.1539351851851851E-2</v>
      </c>
      <c r="O16">
        <v>14</v>
      </c>
      <c r="P16">
        <v>1</v>
      </c>
    </row>
    <row r="17" spans="1:16" x14ac:dyDescent="0.3">
      <c r="A17" t="s">
        <v>43</v>
      </c>
      <c r="B17" s="2">
        <f>Table13[[#This Row],[Finish]]-Table13[[#This Row],[Start]]</f>
        <v>2.8703703703703898E-2</v>
      </c>
      <c r="C17" s="3">
        <v>16</v>
      </c>
      <c r="D17">
        <v>1</v>
      </c>
      <c r="E17">
        <v>3</v>
      </c>
      <c r="F17" s="1">
        <v>1.7916666666666665</v>
      </c>
      <c r="G17" s="1">
        <v>1.7978356481481481</v>
      </c>
      <c r="H17" s="4">
        <f>Table13[[#This Row],[Swim finish]]-Table13[[#This Row],[Start]]</f>
        <v>6.1689814814815946E-3</v>
      </c>
      <c r="I17">
        <v>20</v>
      </c>
      <c r="J17" s="1">
        <v>1.7994444444444444</v>
      </c>
      <c r="K17" s="4">
        <f>Table13[[#This Row],[Run start]]-Table13[[#This Row],[Swim finish]]</f>
        <v>1.6087962962962887E-3</v>
      </c>
      <c r="L17">
        <v>23</v>
      </c>
      <c r="M17" s="1">
        <v>1.8203703703703704</v>
      </c>
      <c r="N17" s="4">
        <f>Table13[[#This Row],[Finish]]-Table13[[#This Row],[Run start]]</f>
        <v>2.0925925925926014E-2</v>
      </c>
      <c r="O17">
        <v>12</v>
      </c>
      <c r="P17">
        <v>1</v>
      </c>
    </row>
    <row r="18" spans="1:16" x14ac:dyDescent="0.3">
      <c r="A18" t="s">
        <v>27</v>
      </c>
      <c r="B18" s="2">
        <f>Table13[[#This Row],[Finish]]-Table13[[#This Row],[Start]]</f>
        <v>2.8865740740740664E-2</v>
      </c>
      <c r="C18" s="3">
        <v>17</v>
      </c>
      <c r="D18">
        <v>5</v>
      </c>
      <c r="E18">
        <v>17</v>
      </c>
      <c r="F18" s="1">
        <v>1.7972222222222223</v>
      </c>
      <c r="G18" s="1">
        <v>1.8027893518518519</v>
      </c>
      <c r="H18" s="4">
        <f>Table13[[#This Row],[Swim finish]]-Table13[[#This Row],[Start]]</f>
        <v>5.5671296296295747E-3</v>
      </c>
      <c r="I18">
        <v>14</v>
      </c>
      <c r="J18" s="1">
        <v>1.8044791666666666</v>
      </c>
      <c r="K18" s="4">
        <f>Table13[[#This Row],[Run start]]-Table13[[#This Row],[Swim finish]]</f>
        <v>1.6898148148147829E-3</v>
      </c>
      <c r="L18">
        <v>24</v>
      </c>
      <c r="M18" s="1">
        <v>1.8260879629629629</v>
      </c>
      <c r="N18" s="4">
        <f>Table13[[#This Row],[Finish]]-Table13[[#This Row],[Run start]]</f>
        <v>2.1608796296296306E-2</v>
      </c>
      <c r="O18">
        <v>15</v>
      </c>
      <c r="P18">
        <v>1</v>
      </c>
    </row>
    <row r="19" spans="1:16" x14ac:dyDescent="0.3">
      <c r="A19" t="s">
        <v>28</v>
      </c>
      <c r="B19" s="2">
        <f>Table13[[#This Row],[Finish]]-Table13[[#This Row],[Start]]</f>
        <v>2.9131944444444446E-2</v>
      </c>
      <c r="C19" s="3">
        <v>18</v>
      </c>
      <c r="D19">
        <v>1</v>
      </c>
      <c r="E19">
        <v>2</v>
      </c>
      <c r="F19" s="1">
        <v>1.7916666666666665</v>
      </c>
      <c r="G19" s="1">
        <v>1.7994444444444444</v>
      </c>
      <c r="H19" s="4">
        <f>Table13[[#This Row],[Swim finish]]-Table13[[#This Row],[Start]]</f>
        <v>7.7777777777778834E-3</v>
      </c>
      <c r="I19">
        <v>24</v>
      </c>
      <c r="J19" s="1">
        <v>1.8006828703703703</v>
      </c>
      <c r="K19" s="4">
        <f>Table13[[#This Row],[Run start]]-Table13[[#This Row],[Swim finish]]</f>
        <v>1.2384259259259345E-3</v>
      </c>
      <c r="L19">
        <v>17</v>
      </c>
      <c r="M19" s="1">
        <v>1.820798611111111</v>
      </c>
      <c r="N19" s="4">
        <f>Table13[[#This Row],[Finish]]-Table13[[#This Row],[Run start]]</f>
        <v>2.0115740740740629E-2</v>
      </c>
      <c r="O19">
        <v>9</v>
      </c>
      <c r="P19">
        <v>1</v>
      </c>
    </row>
    <row r="20" spans="1:16" x14ac:dyDescent="0.3">
      <c r="A20" t="s">
        <v>29</v>
      </c>
      <c r="B20" s="2">
        <f>Table13[[#This Row],[Finish]]-Table13[[#This Row],[Start]]</f>
        <v>3.0625000000000124E-2</v>
      </c>
      <c r="C20" s="3">
        <v>19</v>
      </c>
      <c r="D20">
        <v>3</v>
      </c>
      <c r="E20">
        <v>11</v>
      </c>
      <c r="F20" s="1">
        <v>1.7944444444444443</v>
      </c>
      <c r="G20" s="1">
        <v>1.8002777777777776</v>
      </c>
      <c r="H20" s="4">
        <f>Table13[[#This Row],[Swim finish]]-Table13[[#This Row],[Start]]</f>
        <v>5.833333333333357E-3</v>
      </c>
      <c r="I20">
        <v>16</v>
      </c>
      <c r="J20" s="1">
        <v>1.8015046296296298</v>
      </c>
      <c r="K20" s="4">
        <f>Table13[[#This Row],[Run start]]-Table13[[#This Row],[Swim finish]]</f>
        <v>1.2268518518521176E-3</v>
      </c>
      <c r="L20">
        <v>16</v>
      </c>
      <c r="M20" s="1">
        <v>1.8250694444444444</v>
      </c>
      <c r="N20" s="4">
        <f>Table13[[#This Row],[Finish]]-Table13[[#This Row],[Run start]]</f>
        <v>2.356481481481465E-2</v>
      </c>
      <c r="O20">
        <v>19</v>
      </c>
      <c r="P20">
        <v>1</v>
      </c>
    </row>
    <row r="21" spans="1:16" x14ac:dyDescent="0.3">
      <c r="A21" t="s">
        <v>30</v>
      </c>
      <c r="B21" s="2">
        <f>Table13[[#This Row],[Finish]]-Table13[[#This Row],[Start]]</f>
        <v>3.2037037037037086E-2</v>
      </c>
      <c r="C21" s="3">
        <v>20</v>
      </c>
      <c r="D21">
        <v>7</v>
      </c>
      <c r="E21">
        <v>26</v>
      </c>
      <c r="F21" s="1">
        <v>1.8</v>
      </c>
      <c r="G21" s="1">
        <v>1.8048032407407408</v>
      </c>
      <c r="H21" s="4">
        <f>Table13[[#This Row],[Swim finish]]-Table13[[#This Row],[Start]]</f>
        <v>4.8032407407407884E-3</v>
      </c>
      <c r="I21">
        <v>5</v>
      </c>
      <c r="J21" s="1">
        <v>1.8059953703703704</v>
      </c>
      <c r="K21" s="4">
        <f>Table13[[#This Row],[Run start]]-Table13[[#This Row],[Swim finish]]</f>
        <v>1.1921296296295569E-3</v>
      </c>
      <c r="L21">
        <v>15</v>
      </c>
      <c r="M21" s="1">
        <v>1.8320370370370371</v>
      </c>
      <c r="N21" s="4">
        <f>Table13[[#This Row],[Finish]]-Table13[[#This Row],[Run start]]</f>
        <v>2.6041666666666741E-2</v>
      </c>
      <c r="O21">
        <v>23</v>
      </c>
      <c r="P21">
        <v>1</v>
      </c>
    </row>
    <row r="22" spans="1:16" x14ac:dyDescent="0.3">
      <c r="A22" t="s">
        <v>31</v>
      </c>
      <c r="B22" s="2">
        <f>Table13[[#This Row],[Finish]]-Table13[[#This Row],[Start]]</f>
        <v>3.2199074074073852E-2</v>
      </c>
      <c r="C22" s="3">
        <v>21</v>
      </c>
      <c r="D22">
        <v>2</v>
      </c>
      <c r="E22">
        <v>8</v>
      </c>
      <c r="F22" s="1">
        <v>1.7930555555555556</v>
      </c>
      <c r="G22" s="1">
        <v>1.7989467592592594</v>
      </c>
      <c r="H22" s="4">
        <f>Table13[[#This Row],[Swim finish]]-Table13[[#This Row],[Start]]</f>
        <v>5.8912037037037734E-3</v>
      </c>
      <c r="I22">
        <v>18</v>
      </c>
      <c r="J22" s="1">
        <v>1.7997222222222222</v>
      </c>
      <c r="K22" s="4">
        <f>Table13[[#This Row],[Run start]]-Table13[[#This Row],[Swim finish]]</f>
        <v>7.7546296296282513E-4</v>
      </c>
      <c r="L22">
        <v>7</v>
      </c>
      <c r="M22" s="1">
        <v>1.8252546296296295</v>
      </c>
      <c r="N22" s="4">
        <f>Table13[[#This Row],[Finish]]-Table13[[#This Row],[Run start]]</f>
        <v>2.5532407407407254E-2</v>
      </c>
      <c r="O22">
        <v>21</v>
      </c>
      <c r="P22">
        <v>1</v>
      </c>
    </row>
    <row r="23" spans="1:16" x14ac:dyDescent="0.3">
      <c r="A23" t="s">
        <v>32</v>
      </c>
      <c r="B23" s="2">
        <f>Table13[[#This Row],[Finish]]-Table13[[#This Row],[Start]]</f>
        <v>3.2916666666666927E-2</v>
      </c>
      <c r="C23" s="3">
        <v>22</v>
      </c>
      <c r="D23">
        <v>3</v>
      </c>
      <c r="E23">
        <v>10</v>
      </c>
      <c r="F23" s="1">
        <v>1.7944444444444443</v>
      </c>
      <c r="G23" s="1">
        <v>1.8004629629629629</v>
      </c>
      <c r="H23" s="4">
        <f>Table13[[#This Row],[Swim finish]]-Table13[[#This Row],[Start]]</f>
        <v>6.0185185185186452E-3</v>
      </c>
      <c r="I23">
        <v>19</v>
      </c>
      <c r="J23" s="1">
        <v>1.8018749999999999</v>
      </c>
      <c r="K23" s="4">
        <f>Table13[[#This Row],[Run start]]-Table13[[#This Row],[Swim finish]]</f>
        <v>1.4120370370369617E-3</v>
      </c>
      <c r="L23">
        <v>20</v>
      </c>
      <c r="M23" s="1">
        <v>1.8273611111111112</v>
      </c>
      <c r="N23" s="4">
        <f>Table13[[#This Row],[Finish]]-Table13[[#This Row],[Run start]]</f>
        <v>2.548611111111132E-2</v>
      </c>
      <c r="O23">
        <v>20</v>
      </c>
      <c r="P23">
        <v>1</v>
      </c>
    </row>
    <row r="24" spans="1:16" x14ac:dyDescent="0.3">
      <c r="A24" t="s">
        <v>33</v>
      </c>
      <c r="B24" s="2">
        <f>Table13[[#This Row],[Finish]]-Table13[[#This Row],[Start]]</f>
        <v>3.3437499999999787E-2</v>
      </c>
      <c r="C24" s="3">
        <v>23</v>
      </c>
      <c r="D24">
        <v>2</v>
      </c>
      <c r="E24">
        <v>6</v>
      </c>
      <c r="F24" s="1">
        <v>1.7930555555555556</v>
      </c>
      <c r="G24" s="1">
        <v>1.799236111111111</v>
      </c>
      <c r="H24" s="4">
        <f>Table13[[#This Row],[Swim finish]]-Table13[[#This Row],[Start]]</f>
        <v>6.1805555555554115E-3</v>
      </c>
      <c r="I24">
        <v>21</v>
      </c>
      <c r="J24" s="1">
        <v>1.8005439814814816</v>
      </c>
      <c r="K24" s="4">
        <f>Table13[[#This Row],[Run start]]-Table13[[#This Row],[Swim finish]]</f>
        <v>1.3078703703706118E-3</v>
      </c>
      <c r="L24">
        <v>18</v>
      </c>
      <c r="M24" s="1">
        <v>1.8264930555555554</v>
      </c>
      <c r="N24" s="4">
        <f>Table13[[#This Row],[Finish]]-Table13[[#This Row],[Run start]]</f>
        <v>2.5949074074073764E-2</v>
      </c>
      <c r="O24">
        <v>22</v>
      </c>
      <c r="P24">
        <v>1</v>
      </c>
    </row>
    <row r="25" spans="1:16" x14ac:dyDescent="0.3">
      <c r="A25" t="s">
        <v>34</v>
      </c>
      <c r="B25" s="2">
        <f>Table13[[#This Row],[Finish]]-Table13[[#This Row],[Start]]</f>
        <v>3.7175925925926112E-2</v>
      </c>
      <c r="C25" s="3">
        <v>24</v>
      </c>
      <c r="D25">
        <v>1</v>
      </c>
      <c r="E25">
        <v>1</v>
      </c>
      <c r="F25" s="1">
        <v>1.7916666666666665</v>
      </c>
      <c r="G25" s="1">
        <v>1.7998032407407407</v>
      </c>
      <c r="H25" s="4">
        <f>Table13[[#This Row],[Swim finish]]-Table13[[#This Row],[Start]]</f>
        <v>8.1365740740741987E-3</v>
      </c>
      <c r="I25">
        <v>25</v>
      </c>
      <c r="J25" s="1">
        <v>1.8012615740740741</v>
      </c>
      <c r="K25" s="4">
        <f>Table13[[#This Row],[Run start]]-Table13[[#This Row],[Swim finish]]</f>
        <v>1.4583333333333393E-3</v>
      </c>
      <c r="L25">
        <v>22</v>
      </c>
      <c r="M25" s="1">
        <v>1.8288425925925926</v>
      </c>
      <c r="N25" s="4">
        <f>Table13[[#This Row],[Finish]]-Table13[[#This Row],[Run start]]</f>
        <v>2.7581018518518574E-2</v>
      </c>
      <c r="O25">
        <v>24</v>
      </c>
      <c r="P25">
        <v>1</v>
      </c>
    </row>
    <row r="26" spans="1:16" x14ac:dyDescent="0.3">
      <c r="A26" t="s">
        <v>35</v>
      </c>
      <c r="B26" s="5" t="s">
        <v>36</v>
      </c>
      <c r="D26">
        <v>3</v>
      </c>
      <c r="E26">
        <v>9</v>
      </c>
      <c r="F26" s="1">
        <v>1.7944444444444443</v>
      </c>
      <c r="G26" s="1">
        <v>1.8002893518518519</v>
      </c>
      <c r="H26" s="4">
        <f>Table13[[#This Row],[Swim finish]]-Table13[[#This Row],[Start]]</f>
        <v>5.8449074074076179E-3</v>
      </c>
      <c r="I26">
        <v>17</v>
      </c>
      <c r="J26" s="1">
        <v>1.8041550925925924</v>
      </c>
      <c r="K26" s="4">
        <f>Table13[[#This Row],[Run start]]-Table13[[#This Row],[Swim finish]]</f>
        <v>3.8657407407405309E-3</v>
      </c>
      <c r="L26">
        <v>25</v>
      </c>
      <c r="M26" s="6" t="s">
        <v>36</v>
      </c>
      <c r="N26" s="1"/>
      <c r="P26" s="1"/>
    </row>
    <row r="27" spans="1:16" x14ac:dyDescent="0.3">
      <c r="A27" t="s">
        <v>37</v>
      </c>
      <c r="B27" s="5" t="s">
        <v>38</v>
      </c>
      <c r="D27">
        <v>2</v>
      </c>
      <c r="E27">
        <v>7</v>
      </c>
      <c r="F27" s="6" t="s">
        <v>38</v>
      </c>
      <c r="H27" s="4"/>
      <c r="J27" s="1"/>
      <c r="K27" s="4"/>
      <c r="M27" s="1"/>
      <c r="N27" s="1"/>
      <c r="P27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DC59-2D51-4C19-8A80-82FA5B7CF9CF}">
  <dimension ref="A1:P48"/>
  <sheetViews>
    <sheetView zoomScaleNormal="100" workbookViewId="0">
      <selection activeCell="A7" sqref="A7"/>
    </sheetView>
  </sheetViews>
  <sheetFormatPr defaultRowHeight="14.4" x14ac:dyDescent="0.3"/>
  <cols>
    <col min="1" max="1" width="23.5546875" bestFit="1" customWidth="1"/>
    <col min="2" max="2" width="13.44140625" bestFit="1" customWidth="1"/>
    <col min="3" max="3" width="16.5546875" bestFit="1" customWidth="1"/>
    <col min="4" max="4" width="12.21875" bestFit="1" customWidth="1"/>
    <col min="5" max="5" width="14.6640625" bestFit="1" customWidth="1"/>
    <col min="6" max="6" width="11.77734375" style="1" bestFit="1" customWidth="1"/>
    <col min="7" max="7" width="13" style="1" bestFit="1" customWidth="1"/>
    <col min="8" max="8" width="12.33203125" style="1" bestFit="1" customWidth="1"/>
    <col min="9" max="9" width="15.6640625" bestFit="1" customWidth="1"/>
    <col min="10" max="10" width="11.109375" bestFit="1" customWidth="1"/>
    <col min="11" max="11" width="16.5546875" bestFit="1" customWidth="1"/>
    <col min="12" max="12" width="19.88671875" bestFit="1" customWidth="1"/>
    <col min="13" max="13" width="12" bestFit="1" customWidth="1"/>
    <col min="14" max="14" width="11" bestFit="1" customWidth="1"/>
    <col min="15" max="15" width="14.33203125" bestFit="1" customWidth="1"/>
    <col min="16" max="16" width="11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39</v>
      </c>
      <c r="G1" s="1" t="s">
        <v>5</v>
      </c>
      <c r="H1" s="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40</v>
      </c>
      <c r="O1" t="s">
        <v>12</v>
      </c>
      <c r="P1" t="s">
        <v>56</v>
      </c>
    </row>
    <row r="2" spans="1:16" x14ac:dyDescent="0.3">
      <c r="A2" t="s">
        <v>13</v>
      </c>
      <c r="B2" s="2">
        <f>Table134[[#This Row],[Finish]]-Table134[[#This Row],[Start]]</f>
        <v>2.2303240740740859E-2</v>
      </c>
      <c r="C2" s="3">
        <v>1</v>
      </c>
      <c r="D2">
        <v>6</v>
      </c>
      <c r="E2">
        <v>25</v>
      </c>
      <c r="F2" s="1">
        <v>1.8</v>
      </c>
      <c r="G2" s="1">
        <v>1.8053472222222222</v>
      </c>
      <c r="H2" s="4">
        <f>Table134[[#This Row],[Swim finish]]-Table134[[#This Row],[Start]]</f>
        <v>5.3472222222221699E-3</v>
      </c>
      <c r="I2" s="9">
        <v>19</v>
      </c>
      <c r="J2" s="1">
        <v>1.8060879629629629</v>
      </c>
      <c r="K2" s="4">
        <f>Table134[[#This Row],[Run start]]-Table134[[#This Row],[Swim finish]]</f>
        <v>7.407407407407085E-4</v>
      </c>
      <c r="L2" s="9">
        <v>6</v>
      </c>
      <c r="M2" s="1">
        <v>1.8223032407407409</v>
      </c>
      <c r="N2" s="4">
        <f>Table134[[#This Row],[Finish]]-Table134[[#This Row],[Run start]]</f>
        <v>1.6215277777777981E-2</v>
      </c>
      <c r="O2" s="9">
        <v>1</v>
      </c>
      <c r="P2">
        <v>1</v>
      </c>
    </row>
    <row r="3" spans="1:16" x14ac:dyDescent="0.3">
      <c r="A3" t="s">
        <v>51</v>
      </c>
      <c r="B3" s="2">
        <f>Table134[[#This Row],[Finish]]-Table134[[#This Row],[Start]]</f>
        <v>2.3217592592592595E-2</v>
      </c>
      <c r="C3" s="3">
        <v>3</v>
      </c>
      <c r="D3">
        <v>4</v>
      </c>
      <c r="E3">
        <v>14</v>
      </c>
      <c r="F3" s="1">
        <v>1.8</v>
      </c>
      <c r="G3" s="1">
        <v>1.805439814814815</v>
      </c>
      <c r="H3" s="4">
        <f>Table134[[#This Row],[Swim finish]]-Table134[[#This Row],[Start]]</f>
        <v>5.439814814814925E-3</v>
      </c>
      <c r="I3" s="9">
        <v>20</v>
      </c>
      <c r="J3" s="1">
        <v>1.8064351851851852</v>
      </c>
      <c r="K3" s="4">
        <f>Table134[[#This Row],[Run start]]-Table134[[#This Row],[Swim finish]]</f>
        <v>9.9537037037022991E-4</v>
      </c>
      <c r="L3" s="9">
        <v>19</v>
      </c>
      <c r="M3" s="1">
        <v>1.8232175925925926</v>
      </c>
      <c r="N3" s="4">
        <f>Table134[[#This Row],[Finish]]-Table134[[#This Row],[Run start]]</f>
        <v>1.678240740740744E-2</v>
      </c>
      <c r="O3" s="9">
        <v>2</v>
      </c>
      <c r="P3">
        <v>2</v>
      </c>
    </row>
    <row r="4" spans="1:16" x14ac:dyDescent="0.3">
      <c r="A4" t="s">
        <v>14</v>
      </c>
      <c r="B4" s="2">
        <f>Table134[[#This Row],[Finish]]-Table134[[#This Row],[Start]]</f>
        <v>2.3101851851851762E-2</v>
      </c>
      <c r="C4" s="3">
        <v>2</v>
      </c>
      <c r="D4">
        <v>4</v>
      </c>
      <c r="E4">
        <v>14</v>
      </c>
      <c r="F4" s="1">
        <v>1.7958333333333334</v>
      </c>
      <c r="G4" s="1">
        <v>1.8011342592592592</v>
      </c>
      <c r="H4" s="4">
        <f>Table134[[#This Row],[Swim finish]]-Table134[[#This Row],[Start]]</f>
        <v>5.3009259259257924E-3</v>
      </c>
      <c r="I4" s="9">
        <v>17</v>
      </c>
      <c r="J4" s="1">
        <v>1.8020138888888888</v>
      </c>
      <c r="K4" s="4">
        <f>Table134[[#This Row],[Run start]]-Table134[[#This Row],[Swim finish]]</f>
        <v>8.796296296296191E-4</v>
      </c>
      <c r="L4" s="9">
        <v>12</v>
      </c>
      <c r="M4" s="1">
        <v>1.8189351851851852</v>
      </c>
      <c r="N4" s="4">
        <f>Table134[[#This Row],[Finish]]-Table134[[#This Row],[Run start]]</f>
        <v>1.6921296296296351E-2</v>
      </c>
      <c r="O4" s="9">
        <v>3</v>
      </c>
      <c r="P4">
        <v>1</v>
      </c>
    </row>
    <row r="5" spans="1:16" x14ac:dyDescent="0.3">
      <c r="A5" t="s">
        <v>15</v>
      </c>
      <c r="B5" s="2">
        <f>Table134[[#This Row],[Finish]]-Table134[[#This Row],[Start]]</f>
        <v>2.4259259259259203E-2</v>
      </c>
      <c r="C5" s="3">
        <v>4</v>
      </c>
      <c r="D5">
        <v>4</v>
      </c>
      <c r="E5">
        <v>15</v>
      </c>
      <c r="F5" s="1">
        <v>1.7958333333333334</v>
      </c>
      <c r="G5" s="1">
        <v>1.8016203703703704</v>
      </c>
      <c r="H5" s="4">
        <f>Table134[[#This Row],[Swim finish]]-Table134[[#This Row],[Start]]</f>
        <v>5.7870370370369795E-3</v>
      </c>
      <c r="I5" s="9">
        <v>24</v>
      </c>
      <c r="J5" s="1">
        <v>1.8021990740740741</v>
      </c>
      <c r="K5" s="4">
        <f>Table134[[#This Row],[Run start]]-Table134[[#This Row],[Swim finish]]</f>
        <v>5.7870370370372015E-4</v>
      </c>
      <c r="L5" s="9">
        <v>2</v>
      </c>
      <c r="M5" s="1">
        <v>1.8200925925925926</v>
      </c>
      <c r="N5" s="4">
        <f>Table134[[#This Row],[Finish]]-Table134[[#This Row],[Run start]]</f>
        <v>1.7893518518518503E-2</v>
      </c>
      <c r="O5" s="9">
        <v>4</v>
      </c>
      <c r="P5">
        <v>1</v>
      </c>
    </row>
    <row r="6" spans="1:16" x14ac:dyDescent="0.3">
      <c r="A6" t="s">
        <v>21</v>
      </c>
      <c r="B6" s="2">
        <f>Table134[[#This Row],[Finish]]-Table134[[#This Row],[Start]]</f>
        <v>2.6076388888889079E-2</v>
      </c>
      <c r="C6" s="3">
        <v>13</v>
      </c>
      <c r="D6">
        <v>1</v>
      </c>
      <c r="E6">
        <v>4</v>
      </c>
      <c r="F6" s="1">
        <v>1.7916666666666665</v>
      </c>
      <c r="G6" s="1">
        <v>1.799074074074074</v>
      </c>
      <c r="H6" s="4">
        <f>Table134[[#This Row],[Swim finish]]-Table134[[#This Row],[Start]]</f>
        <v>7.4074074074075291E-3</v>
      </c>
      <c r="I6" s="9">
        <v>43</v>
      </c>
      <c r="J6" s="1">
        <v>1.7998379629629628</v>
      </c>
      <c r="K6" s="4">
        <f>Table134[[#This Row],[Run start]]-Table134[[#This Row],[Swim finish]]</f>
        <v>7.6388888888878625E-4</v>
      </c>
      <c r="L6" s="9">
        <v>7</v>
      </c>
      <c r="M6" s="1">
        <v>1.8177430555555556</v>
      </c>
      <c r="N6" s="4">
        <f>Table134[[#This Row],[Finish]]-Table134[[#This Row],[Run start]]</f>
        <v>1.7905092592592764E-2</v>
      </c>
      <c r="O6" s="9">
        <v>5</v>
      </c>
      <c r="P6">
        <v>1</v>
      </c>
    </row>
    <row r="7" spans="1:16" x14ac:dyDescent="0.3">
      <c r="A7" s="13" t="s">
        <v>16</v>
      </c>
      <c r="B7" s="2">
        <f>Table134[[#This Row],[Finish]]-Table134[[#This Row],[Start]]</f>
        <v>2.4467592592592569E-2</v>
      </c>
      <c r="C7" s="3">
        <v>5</v>
      </c>
      <c r="D7">
        <v>6</v>
      </c>
      <c r="E7">
        <v>21</v>
      </c>
      <c r="F7" s="1">
        <v>1.7986111111111112</v>
      </c>
      <c r="G7" s="1">
        <v>1.8034027777777779</v>
      </c>
      <c r="H7" s="4">
        <f>Table134[[#This Row],[Swim finish]]-Table134[[#This Row],[Start]]</f>
        <v>4.7916666666667496E-3</v>
      </c>
      <c r="I7" s="9">
        <v>7</v>
      </c>
      <c r="J7" s="1">
        <v>1.8048148148148146</v>
      </c>
      <c r="K7" s="4">
        <f>Table134[[#This Row],[Run start]]-Table134[[#This Row],[Swim finish]]</f>
        <v>1.4120370370367397E-3</v>
      </c>
      <c r="L7" s="9">
        <v>37</v>
      </c>
      <c r="M7" s="1">
        <v>1.8230787037037037</v>
      </c>
      <c r="N7" s="4">
        <f>Table134[[#This Row],[Finish]]-Table134[[#This Row],[Run start]]</f>
        <v>1.8263888888889079E-2</v>
      </c>
      <c r="O7" s="9">
        <v>6</v>
      </c>
      <c r="P7">
        <v>1</v>
      </c>
    </row>
    <row r="8" spans="1:16" x14ac:dyDescent="0.3">
      <c r="A8" t="s">
        <v>49</v>
      </c>
      <c r="B8" s="2">
        <f>Table134[[#This Row],[Finish]]-Table134[[#This Row],[Start]]</f>
        <v>2.66087962962962E-2</v>
      </c>
      <c r="C8" s="3">
        <v>15</v>
      </c>
      <c r="D8">
        <v>3</v>
      </c>
      <c r="E8">
        <v>11</v>
      </c>
      <c r="F8" s="1">
        <v>1.7972222222222223</v>
      </c>
      <c r="G8" s="1">
        <v>1.8035416666666668</v>
      </c>
      <c r="H8" s="4">
        <f>Table134[[#This Row],[Swim finish]]-Table134[[#This Row],[Start]]</f>
        <v>6.3194444444445441E-3</v>
      </c>
      <c r="I8" s="9">
        <v>34</v>
      </c>
      <c r="J8" s="1">
        <v>1.8046180555555555</v>
      </c>
      <c r="K8" s="4">
        <f>Table134[[#This Row],[Run start]]-Table134[[#This Row],[Swim finish]]</f>
        <v>1.0763888888887241E-3</v>
      </c>
      <c r="L8" s="9">
        <v>22</v>
      </c>
      <c r="M8" s="1">
        <v>1.8238310185185185</v>
      </c>
      <c r="N8" s="4">
        <f>Table134[[#This Row],[Finish]]-Table134[[#This Row],[Run start]]</f>
        <v>1.9212962962962932E-2</v>
      </c>
      <c r="O8" s="9">
        <v>7</v>
      </c>
      <c r="P8">
        <v>2</v>
      </c>
    </row>
    <row r="9" spans="1:16" x14ac:dyDescent="0.3">
      <c r="A9" s="13" t="s">
        <v>17</v>
      </c>
      <c r="B9" s="2">
        <f>Table134[[#This Row],[Finish]]-Table134[[#This Row],[Start]]</f>
        <v>2.4756944444444429E-2</v>
      </c>
      <c r="C9" s="3">
        <v>6</v>
      </c>
      <c r="D9">
        <v>6</v>
      </c>
      <c r="E9">
        <v>22</v>
      </c>
      <c r="F9" s="1">
        <v>1.7986111111111112</v>
      </c>
      <c r="G9" s="1">
        <v>1.8033217592592594</v>
      </c>
      <c r="H9" s="4">
        <f>Table134[[#This Row],[Swim finish]]-Table134[[#This Row],[Start]]</f>
        <v>4.7106481481482554E-3</v>
      </c>
      <c r="I9" s="9">
        <v>5</v>
      </c>
      <c r="J9" s="1">
        <v>1.8040972222222222</v>
      </c>
      <c r="K9" s="4">
        <f>Table134[[#This Row],[Run start]]-Table134[[#This Row],[Swim finish]]</f>
        <v>7.7546296296282513E-4</v>
      </c>
      <c r="L9" s="9">
        <v>8</v>
      </c>
      <c r="M9" s="1">
        <v>1.8233680555555556</v>
      </c>
      <c r="N9" s="4">
        <f>Table134[[#This Row],[Finish]]-Table134[[#This Row],[Run start]]</f>
        <v>1.9270833333333348E-2</v>
      </c>
      <c r="O9" s="9">
        <v>8</v>
      </c>
      <c r="P9">
        <v>1</v>
      </c>
    </row>
    <row r="10" spans="1:16" x14ac:dyDescent="0.3">
      <c r="A10" t="s">
        <v>48</v>
      </c>
      <c r="B10" s="2">
        <f>Table134[[#This Row],[Finish]]-Table134[[#This Row],[Start]]</f>
        <v>2.5960648148148247E-2</v>
      </c>
      <c r="C10" s="3">
        <v>11</v>
      </c>
      <c r="D10">
        <v>3</v>
      </c>
      <c r="E10">
        <v>9</v>
      </c>
      <c r="F10" s="1">
        <v>1.7972222222222223</v>
      </c>
      <c r="G10" s="1">
        <v>1.8030324074074073</v>
      </c>
      <c r="H10" s="4">
        <f>Table134[[#This Row],[Swim finish]]-Table134[[#This Row],[Start]]</f>
        <v>5.8101851851850572E-3</v>
      </c>
      <c r="I10" s="9">
        <v>25</v>
      </c>
      <c r="J10" s="1">
        <v>1.8038888888888889</v>
      </c>
      <c r="K10" s="4">
        <f>Table134[[#This Row],[Run start]]-Table134[[#This Row],[Swim finish]]</f>
        <v>8.5648148148154135E-4</v>
      </c>
      <c r="L10" s="9">
        <v>11</v>
      </c>
      <c r="M10" s="1">
        <v>1.8231828703703705</v>
      </c>
      <c r="N10" s="4">
        <f>Table134[[#This Row],[Finish]]-Table134[[#This Row],[Run start]]</f>
        <v>1.9293981481481648E-2</v>
      </c>
      <c r="O10" s="9">
        <v>9</v>
      </c>
      <c r="P10">
        <v>2</v>
      </c>
    </row>
    <row r="11" spans="1:16" x14ac:dyDescent="0.3">
      <c r="A11" t="s">
        <v>43</v>
      </c>
      <c r="B11" s="2">
        <f>Table134[[#This Row],[Finish]]-Table134[[#This Row],[Start]]</f>
        <v>2.7442129629629886E-2</v>
      </c>
      <c r="C11" s="3">
        <v>18</v>
      </c>
      <c r="D11">
        <v>1</v>
      </c>
      <c r="E11">
        <v>4</v>
      </c>
      <c r="F11" s="1">
        <v>1.7916666666666665</v>
      </c>
      <c r="G11" s="1">
        <v>1.7983680555555557</v>
      </c>
      <c r="H11" s="4">
        <f>Table134[[#This Row],[Swim finish]]-Table134[[#This Row],[Start]]</f>
        <v>6.7013888888891593E-3</v>
      </c>
      <c r="I11" s="9">
        <v>38</v>
      </c>
      <c r="J11" s="1">
        <v>1.7996643518518518</v>
      </c>
      <c r="K11" s="4">
        <f>Table134[[#This Row],[Run start]]-Table134[[#This Row],[Swim finish]]</f>
        <v>1.2962962962961289E-3</v>
      </c>
      <c r="L11" s="9">
        <v>30</v>
      </c>
      <c r="M11" s="1">
        <v>1.8191087962962964</v>
      </c>
      <c r="N11" s="4">
        <f>Table134[[#This Row],[Finish]]-Table134[[#This Row],[Run start]]</f>
        <v>1.9444444444444597E-2</v>
      </c>
      <c r="O11" s="9">
        <v>10</v>
      </c>
      <c r="P11">
        <v>2</v>
      </c>
    </row>
    <row r="12" spans="1:16" x14ac:dyDescent="0.3">
      <c r="A12" s="15" t="s">
        <v>20</v>
      </c>
      <c r="B12" s="2">
        <f>Table134[[#This Row],[Finish]]-Table134[[#This Row],[Start]]</f>
        <v>2.4907407407407378E-2</v>
      </c>
      <c r="C12" s="3">
        <v>7</v>
      </c>
      <c r="D12">
        <v>6</v>
      </c>
      <c r="E12">
        <v>21</v>
      </c>
      <c r="F12" s="1">
        <v>1.8055555555555556</v>
      </c>
      <c r="G12" s="1">
        <v>1.8103703703703704</v>
      </c>
      <c r="H12" s="4">
        <f>Table134[[#This Row],[Swim finish]]-Table134[[#This Row],[Start]]</f>
        <v>4.8148148148148273E-3</v>
      </c>
      <c r="I12" s="9">
        <v>11</v>
      </c>
      <c r="J12" s="1">
        <v>1.8109259259259258</v>
      </c>
      <c r="K12" s="4">
        <f>Table134[[#This Row],[Run start]]-Table134[[#This Row],[Swim finish]]</f>
        <v>5.5555555555542036E-4</v>
      </c>
      <c r="L12" s="9">
        <v>1</v>
      </c>
      <c r="M12" s="1">
        <v>1.830462962962963</v>
      </c>
      <c r="N12" s="4">
        <f>Table134[[#This Row],[Finish]]-Table134[[#This Row],[Run start]]</f>
        <v>1.953703703703713E-2</v>
      </c>
      <c r="O12" s="9">
        <v>11</v>
      </c>
      <c r="P12">
        <v>2</v>
      </c>
    </row>
    <row r="13" spans="1:16" x14ac:dyDescent="0.3">
      <c r="A13" t="s">
        <v>19</v>
      </c>
      <c r="B13" s="2">
        <f>Table134[[#This Row],[Finish]]-Table134[[#This Row],[Start]]</f>
        <v>2.5949074074073986E-2</v>
      </c>
      <c r="C13" s="3">
        <v>10</v>
      </c>
      <c r="D13">
        <v>4</v>
      </c>
      <c r="E13">
        <v>13</v>
      </c>
      <c r="F13" s="1">
        <v>1.7958333333333334</v>
      </c>
      <c r="G13" s="1">
        <v>1.8011226851851851</v>
      </c>
      <c r="H13" s="4">
        <f>Table134[[#This Row],[Swim finish]]-Table134[[#This Row],[Start]]</f>
        <v>5.2893518518517535E-3</v>
      </c>
      <c r="I13" s="9">
        <v>16</v>
      </c>
      <c r="J13" s="1">
        <v>1.8020370370370369</v>
      </c>
      <c r="K13" s="4">
        <f>Table134[[#This Row],[Run start]]-Table134[[#This Row],[Swim finish]]</f>
        <v>9.1435185185173573E-4</v>
      </c>
      <c r="L13" s="9">
        <v>14</v>
      </c>
      <c r="M13" s="1">
        <v>1.8217824074074074</v>
      </c>
      <c r="N13" s="4">
        <f>Table134[[#This Row],[Finish]]-Table134[[#This Row],[Run start]]</f>
        <v>1.9745370370370496E-2</v>
      </c>
      <c r="O13" s="9">
        <v>12</v>
      </c>
      <c r="P13">
        <v>1</v>
      </c>
    </row>
    <row r="14" spans="1:16" x14ac:dyDescent="0.3">
      <c r="A14" t="s">
        <v>28</v>
      </c>
      <c r="B14" s="2">
        <f>Table134[[#This Row],[Finish]]-Table134[[#This Row],[Start]]</f>
        <v>2.8877314814814925E-2</v>
      </c>
      <c r="C14" s="3">
        <v>31</v>
      </c>
      <c r="D14">
        <v>1</v>
      </c>
      <c r="E14">
        <v>3</v>
      </c>
      <c r="F14" s="1">
        <v>1.7916666666666665</v>
      </c>
      <c r="G14" s="1">
        <v>1.799398148148148</v>
      </c>
      <c r="H14" s="4">
        <f>Table134[[#This Row],[Swim finish]]-Table134[[#This Row],[Start]]</f>
        <v>7.7314814814815058E-3</v>
      </c>
      <c r="I14" s="9">
        <v>44</v>
      </c>
      <c r="J14" s="1">
        <v>1.8007870370370371</v>
      </c>
      <c r="K14" s="4">
        <f>Table134[[#This Row],[Run start]]-Table134[[#This Row],[Swim finish]]</f>
        <v>1.388888888889106E-3</v>
      </c>
      <c r="L14" s="9">
        <v>35</v>
      </c>
      <c r="M14" s="1">
        <v>1.8205439814814814</v>
      </c>
      <c r="N14" s="4">
        <f>Table134[[#This Row],[Finish]]-Table134[[#This Row],[Run start]]</f>
        <v>1.9756944444444313E-2</v>
      </c>
      <c r="O14" s="9">
        <v>13</v>
      </c>
      <c r="P14">
        <v>2</v>
      </c>
    </row>
    <row r="15" spans="1:16" x14ac:dyDescent="0.3">
      <c r="A15" t="s">
        <v>19</v>
      </c>
      <c r="B15" s="2">
        <f>Table134[[#This Row],[Finish]]-Table134[[#This Row],[Start]]</f>
        <v>2.5787037037036997E-2</v>
      </c>
      <c r="C15" s="3">
        <v>9</v>
      </c>
      <c r="D15">
        <v>5</v>
      </c>
      <c r="E15">
        <v>19</v>
      </c>
      <c r="F15" s="1">
        <v>1.8027777777777778</v>
      </c>
      <c r="G15" s="1">
        <v>1.8080787037037038</v>
      </c>
      <c r="H15" s="4">
        <f>Table134[[#This Row],[Swim finish]]-Table134[[#This Row],[Start]]</f>
        <v>5.3009259259260144E-3</v>
      </c>
      <c r="I15" s="9">
        <v>18</v>
      </c>
      <c r="J15" s="1">
        <v>1.8087499999999999</v>
      </c>
      <c r="K15" s="4">
        <f>Table134[[#This Row],[Run start]]-Table134[[#This Row],[Swim finish]]</f>
        <v>6.7129629629603116E-4</v>
      </c>
      <c r="L15" s="9">
        <v>3</v>
      </c>
      <c r="M15" s="1">
        <v>1.8285648148148148</v>
      </c>
      <c r="N15" s="4">
        <f>Table134[[#This Row],[Finish]]-Table134[[#This Row],[Run start]]</f>
        <v>1.9814814814814952E-2</v>
      </c>
      <c r="O15" s="9">
        <v>14</v>
      </c>
      <c r="P15">
        <v>2</v>
      </c>
    </row>
    <row r="16" spans="1:16" x14ac:dyDescent="0.3">
      <c r="A16" t="s">
        <v>42</v>
      </c>
      <c r="B16" s="2">
        <f>Table134[[#This Row],[Finish]]-Table134[[#This Row],[Start]]</f>
        <v>2.8460648148148415E-2</v>
      </c>
      <c r="C16" s="3">
        <v>27</v>
      </c>
      <c r="D16">
        <v>1</v>
      </c>
      <c r="E16">
        <v>1</v>
      </c>
      <c r="F16" s="1">
        <v>1.7916666666666665</v>
      </c>
      <c r="G16" s="1">
        <v>1.7988078703703705</v>
      </c>
      <c r="H16" s="4">
        <f>Table134[[#This Row],[Swim finish]]-Table134[[#This Row],[Start]]</f>
        <v>7.1412037037039688E-3</v>
      </c>
      <c r="I16" s="9">
        <v>42</v>
      </c>
      <c r="J16" s="1">
        <v>1.8001851851851853</v>
      </c>
      <c r="K16" s="4">
        <f>Table134[[#This Row],[Run start]]-Table134[[#This Row],[Swim finish]]</f>
        <v>1.3773148148148451E-3</v>
      </c>
      <c r="L16" s="9">
        <v>33</v>
      </c>
      <c r="M16" s="1">
        <v>1.8201273148148149</v>
      </c>
      <c r="N16" s="4">
        <f>Table134[[#This Row],[Finish]]-Table134[[#This Row],[Run start]]</f>
        <v>1.9942129629629601E-2</v>
      </c>
      <c r="O16" s="9">
        <v>15</v>
      </c>
      <c r="P16">
        <v>2</v>
      </c>
    </row>
    <row r="17" spans="1:16" x14ac:dyDescent="0.3">
      <c r="A17" t="s">
        <v>18</v>
      </c>
      <c r="B17" s="2">
        <f>Table134[[#This Row],[Finish]]-Table134[[#This Row],[Start]]</f>
        <v>2.5740740740740842E-2</v>
      </c>
      <c r="C17" s="3">
        <v>8</v>
      </c>
      <c r="D17">
        <v>5</v>
      </c>
      <c r="E17">
        <v>18</v>
      </c>
      <c r="F17" s="1">
        <v>1.7972222222222223</v>
      </c>
      <c r="G17" s="1">
        <v>1.8021296296296296</v>
      </c>
      <c r="H17" s="4">
        <f>Table134[[#This Row],[Swim finish]]-Table134[[#This Row],[Start]]</f>
        <v>4.9074074074073604E-3</v>
      </c>
      <c r="I17" s="9">
        <v>13</v>
      </c>
      <c r="J17" s="1">
        <v>1.8029282407407408</v>
      </c>
      <c r="K17" s="4">
        <f>Table134[[#This Row],[Run start]]-Table134[[#This Row],[Swim finish]]</f>
        <v>7.9861111111112493E-4</v>
      </c>
      <c r="L17" s="9">
        <v>10</v>
      </c>
      <c r="M17" s="1">
        <v>1.8229629629629631</v>
      </c>
      <c r="N17" s="4">
        <f>Table134[[#This Row],[Finish]]-Table134[[#This Row],[Run start]]</f>
        <v>2.0034722222222356E-2</v>
      </c>
      <c r="O17" s="9">
        <v>16</v>
      </c>
      <c r="P17">
        <v>1</v>
      </c>
    </row>
    <row r="18" spans="1:16" x14ac:dyDescent="0.3">
      <c r="A18" t="s">
        <v>45</v>
      </c>
      <c r="B18" s="2">
        <f>Table134[[#This Row],[Finish]]-Table134[[#This Row],[Start]]</f>
        <v>2.7870370370370434E-2</v>
      </c>
      <c r="C18" s="3">
        <v>23</v>
      </c>
      <c r="D18">
        <v>2</v>
      </c>
      <c r="E18">
        <v>6</v>
      </c>
      <c r="F18" s="1">
        <v>1.7944444444444443</v>
      </c>
      <c r="G18" s="1">
        <v>1.8008564814814814</v>
      </c>
      <c r="H18" s="4">
        <f>Table134[[#This Row],[Swim finish]]-Table134[[#This Row],[Start]]</f>
        <v>6.4120370370370772E-3</v>
      </c>
      <c r="I18" s="9">
        <v>35</v>
      </c>
      <c r="J18" s="1">
        <v>1.8022569444444443</v>
      </c>
      <c r="K18" s="4">
        <f>Table134[[#This Row],[Run start]]-Table134[[#This Row],[Swim finish]]</f>
        <v>1.4004629629629228E-3</v>
      </c>
      <c r="L18" s="9">
        <v>36</v>
      </c>
      <c r="M18" s="1">
        <v>1.8223148148148147</v>
      </c>
      <c r="N18" s="4">
        <f>Table134[[#This Row],[Finish]]-Table134[[#This Row],[Run start]]</f>
        <v>2.0057870370370434E-2</v>
      </c>
      <c r="O18" s="9">
        <v>17</v>
      </c>
      <c r="P18">
        <v>2</v>
      </c>
    </row>
    <row r="19" spans="1:16" x14ac:dyDescent="0.3">
      <c r="A19" t="s">
        <v>28</v>
      </c>
      <c r="B19" s="2">
        <f>Table134[[#This Row],[Finish]]-Table134[[#This Row],[Start]]</f>
        <v>2.9131944444444446E-2</v>
      </c>
      <c r="C19" s="3">
        <v>32</v>
      </c>
      <c r="D19">
        <v>1</v>
      </c>
      <c r="E19">
        <v>2</v>
      </c>
      <c r="F19" s="1">
        <v>1.7916666666666665</v>
      </c>
      <c r="G19" s="1">
        <v>1.7994444444444444</v>
      </c>
      <c r="H19" s="4">
        <f>Table134[[#This Row],[Swim finish]]-Table134[[#This Row],[Start]]</f>
        <v>7.7777777777778834E-3</v>
      </c>
      <c r="I19" s="9">
        <v>45</v>
      </c>
      <c r="J19" s="1">
        <v>1.8006828703703703</v>
      </c>
      <c r="K19" s="4">
        <f>Table134[[#This Row],[Run start]]-Table134[[#This Row],[Swim finish]]</f>
        <v>1.2384259259259345E-3</v>
      </c>
      <c r="L19" s="9">
        <v>29</v>
      </c>
      <c r="M19" s="1">
        <v>1.820798611111111</v>
      </c>
      <c r="N19" s="4">
        <f>Table134[[#This Row],[Finish]]-Table134[[#This Row],[Run start]]</f>
        <v>2.0115740740740629E-2</v>
      </c>
      <c r="O19" s="9">
        <v>18</v>
      </c>
      <c r="P19">
        <v>1</v>
      </c>
    </row>
    <row r="20" spans="1:16" x14ac:dyDescent="0.3">
      <c r="A20" t="s">
        <v>20</v>
      </c>
      <c r="B20" s="2">
        <f>Table134[[#This Row],[Finish]]-Table134[[#This Row],[Start]]</f>
        <v>2.6053240740740558E-2</v>
      </c>
      <c r="C20" s="3">
        <v>12</v>
      </c>
      <c r="D20">
        <v>5</v>
      </c>
      <c r="E20">
        <v>20</v>
      </c>
      <c r="F20" s="1">
        <v>1.7972222222222223</v>
      </c>
      <c r="G20" s="1">
        <v>1.8020370370370369</v>
      </c>
      <c r="H20" s="4">
        <f>Table134[[#This Row],[Swim finish]]-Table134[[#This Row],[Start]]</f>
        <v>4.8148148148146053E-3</v>
      </c>
      <c r="I20" s="9">
        <v>10</v>
      </c>
      <c r="J20" s="1">
        <v>1.8027083333333334</v>
      </c>
      <c r="K20" s="4">
        <f>Table134[[#This Row],[Run start]]-Table134[[#This Row],[Swim finish]]</f>
        <v>6.7129629629647525E-4</v>
      </c>
      <c r="L20" s="9">
        <v>4</v>
      </c>
      <c r="M20" s="1">
        <v>1.8232754629629628</v>
      </c>
      <c r="N20" s="4">
        <f>Table134[[#This Row],[Finish]]-Table134[[#This Row],[Run start]]</f>
        <v>2.0567129629629477E-2</v>
      </c>
      <c r="O20" s="9">
        <v>19</v>
      </c>
      <c r="P20">
        <v>1</v>
      </c>
    </row>
    <row r="21" spans="1:16" x14ac:dyDescent="0.3">
      <c r="A21" t="s">
        <v>41</v>
      </c>
      <c r="B21" s="2">
        <f>Table134[[#This Row],[Finish]]-Table134[[#This Row],[Start]]</f>
        <v>2.8240740740740566E-2</v>
      </c>
      <c r="C21" s="3">
        <v>24</v>
      </c>
      <c r="D21">
        <v>2</v>
      </c>
      <c r="E21">
        <v>5</v>
      </c>
      <c r="F21" s="1">
        <v>1.7930555555555556</v>
      </c>
      <c r="G21" s="1">
        <v>1.7998148148148148</v>
      </c>
      <c r="H21" s="4">
        <f>Table134[[#This Row],[Swim finish]]-Table134[[#This Row],[Start]]</f>
        <v>6.7592592592591316E-3</v>
      </c>
      <c r="I21" s="9">
        <v>39</v>
      </c>
      <c r="J21" s="1">
        <v>1.800497685185185</v>
      </c>
      <c r="K21" s="4">
        <f>Table134[[#This Row],[Run start]]-Table134[[#This Row],[Swim finish]]</f>
        <v>6.8287037037029208E-4</v>
      </c>
      <c r="L21" s="9">
        <v>5</v>
      </c>
      <c r="M21" s="1">
        <v>1.8212962962962962</v>
      </c>
      <c r="N21" s="4">
        <f>Table134[[#This Row],[Finish]]-Table134[[#This Row],[Run start]]</f>
        <v>2.0798611111111143E-2</v>
      </c>
      <c r="O21" s="9">
        <v>20</v>
      </c>
      <c r="P21">
        <v>1</v>
      </c>
    </row>
    <row r="22" spans="1:16" x14ac:dyDescent="0.3">
      <c r="A22" t="s">
        <v>43</v>
      </c>
      <c r="B22" s="2">
        <f>Table134[[#This Row],[Finish]]-Table134[[#This Row],[Start]]</f>
        <v>2.8703703703703898E-2</v>
      </c>
      <c r="C22" s="3">
        <v>29</v>
      </c>
      <c r="D22">
        <v>1</v>
      </c>
      <c r="E22">
        <v>3</v>
      </c>
      <c r="F22" s="1">
        <v>1.7916666666666665</v>
      </c>
      <c r="G22" s="1">
        <v>1.7978356481481481</v>
      </c>
      <c r="H22" s="4">
        <f>Table134[[#This Row],[Swim finish]]-Table134[[#This Row],[Start]]</f>
        <v>6.1689814814815946E-3</v>
      </c>
      <c r="I22" s="9">
        <v>32</v>
      </c>
      <c r="J22" s="1">
        <v>1.7994444444444444</v>
      </c>
      <c r="K22" s="4">
        <f>Table134[[#This Row],[Run start]]-Table134[[#This Row],[Swim finish]]</f>
        <v>1.6087962962962887E-3</v>
      </c>
      <c r="L22" s="9">
        <v>43</v>
      </c>
      <c r="M22" s="1">
        <v>1.8203703703703704</v>
      </c>
      <c r="N22" s="4">
        <f>Table134[[#This Row],[Finish]]-Table134[[#This Row],[Run start]]</f>
        <v>2.0925925925926014E-2</v>
      </c>
      <c r="O22" s="9">
        <v>21</v>
      </c>
      <c r="P22">
        <v>1</v>
      </c>
    </row>
    <row r="23" spans="1:16" x14ac:dyDescent="0.3">
      <c r="A23" t="s">
        <v>41</v>
      </c>
      <c r="B23" s="2">
        <f>Table134[[#This Row],[Finish]]-Table134[[#This Row],[Start]]</f>
        <v>2.8541666666666687E-2</v>
      </c>
      <c r="C23" s="3">
        <v>28</v>
      </c>
      <c r="D23">
        <v>3</v>
      </c>
      <c r="E23">
        <v>10</v>
      </c>
      <c r="F23" s="1">
        <v>1.7972222222222223</v>
      </c>
      <c r="G23" s="1">
        <v>1.8038773148148148</v>
      </c>
      <c r="H23" s="4">
        <f>Table134[[#This Row],[Swim finish]]-Table134[[#This Row],[Start]]</f>
        <v>6.6550925925925597E-3</v>
      </c>
      <c r="I23" s="9">
        <v>37</v>
      </c>
      <c r="J23" s="1">
        <v>1.8047800925925928</v>
      </c>
      <c r="K23" s="4">
        <f>Table134[[#This Row],[Run start]]-Table134[[#This Row],[Swim finish]]</f>
        <v>9.027777777779189E-4</v>
      </c>
      <c r="L23" s="9">
        <v>13</v>
      </c>
      <c r="M23" s="1">
        <v>1.825763888888889</v>
      </c>
      <c r="N23" s="4">
        <f>Table134[[#This Row],[Finish]]-Table134[[#This Row],[Run start]]</f>
        <v>2.0983796296296209E-2</v>
      </c>
      <c r="O23" s="9">
        <v>22</v>
      </c>
      <c r="P23">
        <v>2</v>
      </c>
    </row>
    <row r="24" spans="1:16" x14ac:dyDescent="0.3">
      <c r="A24" t="s">
        <v>22</v>
      </c>
      <c r="B24" s="2">
        <f>Table134[[#This Row],[Finish]]-Table134[[#This Row],[Start]]</f>
        <v>2.6296296296296262E-2</v>
      </c>
      <c r="C24" s="3">
        <v>14</v>
      </c>
      <c r="D24">
        <v>5</v>
      </c>
      <c r="E24">
        <v>19</v>
      </c>
      <c r="F24" s="1">
        <v>1.7972222222222223</v>
      </c>
      <c r="G24" s="1">
        <v>1.8012847222222224</v>
      </c>
      <c r="H24" s="4">
        <f>Table134[[#This Row],[Swim finish]]-Table134[[#This Row],[Start]]</f>
        <v>4.0625000000000799E-3</v>
      </c>
      <c r="I24" s="9">
        <v>2</v>
      </c>
      <c r="J24" s="1">
        <v>1.8022222222222222</v>
      </c>
      <c r="K24" s="4">
        <f>Table134[[#This Row],[Run start]]-Table134[[#This Row],[Swim finish]]</f>
        <v>9.3749999999981348E-4</v>
      </c>
      <c r="L24" s="9">
        <v>16</v>
      </c>
      <c r="M24" s="1">
        <v>1.8235185185185185</v>
      </c>
      <c r="N24" s="4">
        <f>Table134[[#This Row],[Finish]]-Table134[[#This Row],[Run start]]</f>
        <v>2.1296296296296369E-2</v>
      </c>
      <c r="O24" s="9">
        <v>23</v>
      </c>
      <c r="P24">
        <v>1</v>
      </c>
    </row>
    <row r="25" spans="1:16" x14ac:dyDescent="0.3">
      <c r="A25" t="s">
        <v>22</v>
      </c>
      <c r="B25" s="2">
        <f>Table134[[#This Row],[Finish]]-Table134[[#This Row],[Start]]</f>
        <v>2.6782407407407449E-2</v>
      </c>
      <c r="C25" s="3">
        <v>16</v>
      </c>
      <c r="D25">
        <v>6</v>
      </c>
      <c r="E25">
        <v>23</v>
      </c>
      <c r="F25" s="1">
        <v>1.8055555555555556</v>
      </c>
      <c r="G25" s="1">
        <v>1.8097685185185184</v>
      </c>
      <c r="H25" s="4">
        <f>Table134[[#This Row],[Swim finish]]-Table134[[#This Row],[Start]]</f>
        <v>4.2129629629628074E-3</v>
      </c>
      <c r="I25" s="9">
        <v>3</v>
      </c>
      <c r="J25" s="1">
        <v>1.8109837962962962</v>
      </c>
      <c r="K25" s="4">
        <f>Table134[[#This Row],[Run start]]-Table134[[#This Row],[Swim finish]]</f>
        <v>1.2152777777778567E-3</v>
      </c>
      <c r="L25" s="9">
        <v>27</v>
      </c>
      <c r="M25" s="1">
        <v>1.832337962962963</v>
      </c>
      <c r="N25" s="4">
        <f>Table134[[#This Row],[Finish]]-Table134[[#This Row],[Run start]]</f>
        <v>2.1354166666666785E-2</v>
      </c>
      <c r="O25" s="9">
        <v>24</v>
      </c>
      <c r="P25">
        <v>2</v>
      </c>
    </row>
    <row r="26" spans="1:16" x14ac:dyDescent="0.3">
      <c r="A26" t="s">
        <v>26</v>
      </c>
      <c r="B26" s="2">
        <f>Table134[[#This Row],[Finish]]-Table134[[#This Row],[Start]]</f>
        <v>2.8449074074074154E-2</v>
      </c>
      <c r="C26" s="11">
        <v>26</v>
      </c>
      <c r="D26">
        <v>7</v>
      </c>
      <c r="E26">
        <v>24</v>
      </c>
      <c r="F26" s="1">
        <v>1.7986111111111112</v>
      </c>
      <c r="G26" s="1">
        <v>1.8041087962962963</v>
      </c>
      <c r="H26" s="4">
        <f>Table134[[#This Row],[Swim finish]]-Table134[[#This Row],[Start]]</f>
        <v>5.4976851851851194E-3</v>
      </c>
      <c r="I26" s="9">
        <v>21</v>
      </c>
      <c r="J26" s="1">
        <v>1.8055208333333335</v>
      </c>
      <c r="K26" s="4">
        <f>Table134[[#This Row],[Run start]]-Table134[[#This Row],[Swim finish]]</f>
        <v>1.4120370370371838E-3</v>
      </c>
      <c r="L26" s="9">
        <v>40</v>
      </c>
      <c r="M26" s="1">
        <v>1.8270601851851853</v>
      </c>
      <c r="N26" s="4">
        <f>Table134[[#This Row],[Finish]]-Table134[[#This Row],[Run start]]</f>
        <v>2.1539351851851851E-2</v>
      </c>
      <c r="O26" s="9">
        <v>25</v>
      </c>
      <c r="P26">
        <v>1</v>
      </c>
    </row>
    <row r="27" spans="1:16" x14ac:dyDescent="0.3">
      <c r="A27" t="s">
        <v>26</v>
      </c>
      <c r="B27" s="2">
        <f>Table134[[#This Row],[Finish]]-Table134[[#This Row],[Start]]</f>
        <v>2.7777777777777901E-2</v>
      </c>
      <c r="C27" s="11">
        <v>22</v>
      </c>
      <c r="D27">
        <v>5</v>
      </c>
      <c r="E27">
        <v>17</v>
      </c>
      <c r="F27" s="1">
        <v>1.8027777777777778</v>
      </c>
      <c r="G27" s="1">
        <v>1.807974537037037</v>
      </c>
      <c r="H27" s="4">
        <f>Table134[[#This Row],[Swim finish]]-Table134[[#This Row],[Start]]</f>
        <v>5.1967592592592204E-3</v>
      </c>
      <c r="I27" s="9">
        <v>15</v>
      </c>
      <c r="J27" s="1">
        <v>1.8089814814814815</v>
      </c>
      <c r="K27" s="4">
        <f>Table134[[#This Row],[Run start]]-Table134[[#This Row],[Swim finish]]</f>
        <v>1.0069444444444908E-3</v>
      </c>
      <c r="L27" s="9">
        <v>20</v>
      </c>
      <c r="M27" s="1">
        <v>1.8305555555555557</v>
      </c>
      <c r="N27" s="4">
        <f>Table134[[#This Row],[Finish]]-Table134[[#This Row],[Run start]]</f>
        <v>2.157407407407419E-2</v>
      </c>
      <c r="O27" s="9">
        <v>26</v>
      </c>
      <c r="P27">
        <v>2</v>
      </c>
    </row>
    <row r="28" spans="1:16" x14ac:dyDescent="0.3">
      <c r="A28" t="s">
        <v>27</v>
      </c>
      <c r="B28" s="2">
        <f>Table134[[#This Row],[Finish]]-Table134[[#This Row],[Start]]</f>
        <v>2.8865740740740664E-2</v>
      </c>
      <c r="C28" s="11">
        <v>30</v>
      </c>
      <c r="D28">
        <v>5</v>
      </c>
      <c r="E28">
        <v>17</v>
      </c>
      <c r="F28" s="1">
        <v>1.7972222222222223</v>
      </c>
      <c r="G28" s="1">
        <v>1.8027893518518519</v>
      </c>
      <c r="H28" s="4">
        <f>Table134[[#This Row],[Swim finish]]-Table134[[#This Row],[Start]]</f>
        <v>5.5671296296295747E-3</v>
      </c>
      <c r="I28" s="9">
        <v>22</v>
      </c>
      <c r="J28" s="1">
        <v>1.8044791666666666</v>
      </c>
      <c r="K28" s="4">
        <f>Table134[[#This Row],[Run start]]-Table134[[#This Row],[Swim finish]]</f>
        <v>1.6898148148147829E-3</v>
      </c>
      <c r="L28" s="9">
        <v>44</v>
      </c>
      <c r="M28" s="1">
        <v>1.8260879629629629</v>
      </c>
      <c r="N28" s="4">
        <f>Table134[[#This Row],[Finish]]-Table134[[#This Row],[Run start]]</f>
        <v>2.1608796296296306E-2</v>
      </c>
      <c r="O28" s="9">
        <v>27</v>
      </c>
      <c r="P28">
        <v>1</v>
      </c>
    </row>
    <row r="29" spans="1:16" x14ac:dyDescent="0.3">
      <c r="A29" t="s">
        <v>23</v>
      </c>
      <c r="B29" s="2">
        <f>Table134[[#This Row],[Finish]]-Table134[[#This Row],[Start]]</f>
        <v>2.7604166666666652E-2</v>
      </c>
      <c r="C29" s="11">
        <v>20</v>
      </c>
      <c r="D29">
        <v>4</v>
      </c>
      <c r="E29">
        <v>16</v>
      </c>
      <c r="F29" s="1">
        <v>1.7958333333333334</v>
      </c>
      <c r="G29" s="1">
        <v>1.8006597222222223</v>
      </c>
      <c r="H29" s="4">
        <f>Table134[[#This Row],[Swim finish]]-Table134[[#This Row],[Start]]</f>
        <v>4.8263888888888662E-3</v>
      </c>
      <c r="I29" s="9">
        <v>12</v>
      </c>
      <c r="J29" s="1">
        <v>1.8018055555555557</v>
      </c>
      <c r="K29" s="4">
        <f>Table134[[#This Row],[Run start]]-Table134[[#This Row],[Swim finish]]</f>
        <v>1.1458333333334014E-3</v>
      </c>
      <c r="L29" s="9">
        <v>25</v>
      </c>
      <c r="M29" s="1">
        <v>1.8234375</v>
      </c>
      <c r="N29" s="4">
        <f>Table134[[#This Row],[Finish]]-Table134[[#This Row],[Run start]]</f>
        <v>2.1631944444444384E-2</v>
      </c>
      <c r="O29" s="9">
        <v>28</v>
      </c>
      <c r="P29">
        <v>1</v>
      </c>
    </row>
    <row r="30" spans="1:16" x14ac:dyDescent="0.3">
      <c r="A30" t="s">
        <v>54</v>
      </c>
      <c r="B30" s="2">
        <f>Table134[[#This Row],[Finish]]-Table134[[#This Row],[Start]]</f>
        <v>2.7418981481481586E-2</v>
      </c>
      <c r="C30" s="11">
        <v>17</v>
      </c>
      <c r="D30">
        <v>5</v>
      </c>
      <c r="E30">
        <v>20</v>
      </c>
      <c r="F30" s="1">
        <v>1.8027777777777778</v>
      </c>
      <c r="G30" s="1">
        <v>1.8074305555555554</v>
      </c>
      <c r="H30" s="4">
        <f>Table134[[#This Row],[Swim finish]]-Table134[[#This Row],[Start]]</f>
        <v>4.6527777777776169E-3</v>
      </c>
      <c r="I30" s="9">
        <v>4</v>
      </c>
      <c r="J30" s="1">
        <v>1.8084606481481482</v>
      </c>
      <c r="K30" s="4">
        <f>Table134[[#This Row],[Run start]]-Table134[[#This Row],[Swim finish]]</f>
        <v>1.0300925925927906E-3</v>
      </c>
      <c r="L30" s="9">
        <v>21</v>
      </c>
      <c r="M30" s="1">
        <v>1.8301967592592594</v>
      </c>
      <c r="N30" s="4">
        <f>Table134[[#This Row],[Finish]]-Table134[[#This Row],[Run start]]</f>
        <v>2.1736111111111178E-2</v>
      </c>
      <c r="O30" s="9">
        <v>29</v>
      </c>
      <c r="P30">
        <v>2</v>
      </c>
    </row>
    <row r="31" spans="1:16" x14ac:dyDescent="0.3">
      <c r="A31" s="13" t="s">
        <v>23</v>
      </c>
      <c r="B31" s="2">
        <f>Table134[[#This Row],[Finish]]-Table134[[#This Row],[Start]]</f>
        <v>2.7569444444444313E-2</v>
      </c>
      <c r="C31" s="11">
        <v>19</v>
      </c>
      <c r="D31">
        <v>6</v>
      </c>
      <c r="E31">
        <v>22</v>
      </c>
      <c r="F31" s="1">
        <v>1.8055555555555556</v>
      </c>
      <c r="G31" s="1">
        <v>1.8103587962962964</v>
      </c>
      <c r="H31" s="4">
        <f>Table134[[#This Row],[Swim finish]]-Table134[[#This Row],[Start]]</f>
        <v>4.8032407407407884E-3</v>
      </c>
      <c r="I31" s="9">
        <v>8</v>
      </c>
      <c r="J31" s="1">
        <v>1.8113194444444445</v>
      </c>
      <c r="K31" s="4">
        <f>Table134[[#This Row],[Run start]]-Table134[[#This Row],[Swim finish]]</f>
        <v>9.6064814814811328E-4</v>
      </c>
      <c r="L31" s="9">
        <v>18</v>
      </c>
      <c r="M31" s="1">
        <v>1.8331249999999999</v>
      </c>
      <c r="N31" s="4">
        <f>Table134[[#This Row],[Finish]]-Table134[[#This Row],[Run start]]</f>
        <v>2.1805555555555411E-2</v>
      </c>
      <c r="O31" s="9">
        <v>30</v>
      </c>
      <c r="P31">
        <v>2</v>
      </c>
    </row>
    <row r="32" spans="1:16" x14ac:dyDescent="0.3">
      <c r="A32" t="s">
        <v>25</v>
      </c>
      <c r="B32" s="2">
        <f>Table134[[#This Row],[Finish]]-Table134[[#This Row],[Start]]</f>
        <v>2.8391203703703738E-2</v>
      </c>
      <c r="C32" s="11">
        <v>25</v>
      </c>
      <c r="D32">
        <v>3</v>
      </c>
      <c r="E32">
        <v>12</v>
      </c>
      <c r="F32" s="1">
        <v>1.7944444444444443</v>
      </c>
      <c r="G32" s="1">
        <v>1.7995254629629631</v>
      </c>
      <c r="H32" s="4">
        <f>Table134[[#This Row],[Swim finish]]-Table134[[#This Row],[Start]]</f>
        <v>5.0810185185188317E-3</v>
      </c>
      <c r="I32" s="9">
        <v>14</v>
      </c>
      <c r="J32" s="1">
        <v>1.8006597222222223</v>
      </c>
      <c r="K32" s="4">
        <f>Table134[[#This Row],[Run start]]-Table134[[#This Row],[Swim finish]]</f>
        <v>1.1342592592591405E-3</v>
      </c>
      <c r="L32" s="9">
        <v>24</v>
      </c>
      <c r="M32" s="1">
        <v>1.822835648148148</v>
      </c>
      <c r="N32" s="4">
        <f>Table134[[#This Row],[Finish]]-Table134[[#This Row],[Run start]]</f>
        <v>2.2175925925925766E-2</v>
      </c>
      <c r="O32" s="9">
        <v>31</v>
      </c>
      <c r="P32">
        <v>1</v>
      </c>
    </row>
    <row r="33" spans="1:16" x14ac:dyDescent="0.3">
      <c r="A33" t="s">
        <v>44</v>
      </c>
      <c r="B33" s="2">
        <f>Table134[[#This Row],[Finish]]-Table134[[#This Row],[Start]]</f>
        <v>3.0798611111111374E-2</v>
      </c>
      <c r="C33" s="11">
        <v>35</v>
      </c>
      <c r="D33">
        <v>2</v>
      </c>
      <c r="E33">
        <v>5</v>
      </c>
      <c r="F33" s="1">
        <v>1.7944444444444443</v>
      </c>
      <c r="G33" s="1">
        <v>1.8001967592592591</v>
      </c>
      <c r="H33" s="4">
        <f>Table134[[#This Row],[Swim finish]]-Table134[[#This Row],[Start]]</f>
        <v>5.7523148148148628E-3</v>
      </c>
      <c r="I33" s="9">
        <v>23</v>
      </c>
      <c r="J33" s="1">
        <v>1.8025231481481483</v>
      </c>
      <c r="K33" s="4">
        <f>Table134[[#This Row],[Run start]]-Table134[[#This Row],[Swim finish]]</f>
        <v>2.3263888888891415E-3</v>
      </c>
      <c r="L33" s="9">
        <v>47</v>
      </c>
      <c r="M33" s="1">
        <v>1.8252430555555557</v>
      </c>
      <c r="N33" s="4">
        <f>Table134[[#This Row],[Finish]]-Table134[[#This Row],[Run start]]</f>
        <v>2.2719907407407369E-2</v>
      </c>
      <c r="O33" s="9">
        <v>32</v>
      </c>
      <c r="P33">
        <v>2</v>
      </c>
    </row>
    <row r="34" spans="1:16" x14ac:dyDescent="0.3">
      <c r="A34" t="s">
        <v>24</v>
      </c>
      <c r="B34" s="2">
        <f>Table134[[#This Row],[Finish]]-Table134[[#This Row],[Start]]</f>
        <v>2.7673611111111107E-2</v>
      </c>
      <c r="C34" s="11">
        <v>21</v>
      </c>
      <c r="D34">
        <v>6</v>
      </c>
      <c r="E34">
        <v>23</v>
      </c>
      <c r="F34" s="1">
        <v>1.7986111111111112</v>
      </c>
      <c r="G34" s="1">
        <v>1.8023032407407409</v>
      </c>
      <c r="H34" s="4">
        <f>Table134[[#This Row],[Swim finish]]-Table134[[#This Row],[Start]]</f>
        <v>3.6921296296297257E-3</v>
      </c>
      <c r="I34" s="9">
        <v>1</v>
      </c>
      <c r="J34" s="1">
        <v>1.8032407407407407</v>
      </c>
      <c r="K34" s="4">
        <f>Table134[[#This Row],[Run start]]-Table134[[#This Row],[Swim finish]]</f>
        <v>9.3749999999981348E-4</v>
      </c>
      <c r="L34" s="9">
        <v>15</v>
      </c>
      <c r="M34" s="1">
        <v>1.8262847222222223</v>
      </c>
      <c r="N34" s="4">
        <f>Table134[[#This Row],[Finish]]-Table134[[#This Row],[Run start]]</f>
        <v>2.3043981481481568E-2</v>
      </c>
      <c r="O34" s="9">
        <v>33</v>
      </c>
      <c r="P34">
        <v>1</v>
      </c>
    </row>
    <row r="35" spans="1:16" x14ac:dyDescent="0.3">
      <c r="A35" t="s">
        <v>29</v>
      </c>
      <c r="B35" s="2">
        <f>Table134[[#This Row],[Finish]]-Table134[[#This Row],[Start]]</f>
        <v>3.0625000000000124E-2</v>
      </c>
      <c r="C35" s="11">
        <v>34</v>
      </c>
      <c r="D35">
        <v>3</v>
      </c>
      <c r="E35">
        <v>11</v>
      </c>
      <c r="F35" s="1">
        <v>1.7944444444444443</v>
      </c>
      <c r="G35" s="1">
        <v>1.8002777777777776</v>
      </c>
      <c r="H35" s="4">
        <f>Table134[[#This Row],[Swim finish]]-Table134[[#This Row],[Start]]</f>
        <v>5.833333333333357E-3</v>
      </c>
      <c r="I35" s="9">
        <v>26</v>
      </c>
      <c r="J35" s="1">
        <v>1.8015046296296298</v>
      </c>
      <c r="K35" s="4">
        <f>Table134[[#This Row],[Run start]]-Table134[[#This Row],[Swim finish]]</f>
        <v>1.2268518518521176E-3</v>
      </c>
      <c r="L35" s="9">
        <v>28</v>
      </c>
      <c r="M35" s="1">
        <v>1.8250694444444444</v>
      </c>
      <c r="N35" s="4">
        <f>Table134[[#This Row],[Finish]]-Table134[[#This Row],[Run start]]</f>
        <v>2.356481481481465E-2</v>
      </c>
      <c r="O35" s="9">
        <v>34</v>
      </c>
      <c r="P35">
        <v>1</v>
      </c>
    </row>
    <row r="36" spans="1:16" x14ac:dyDescent="0.3">
      <c r="A36" t="s">
        <v>46</v>
      </c>
      <c r="B36" s="2">
        <f>Table134[[#This Row],[Finish]]-Table134[[#This Row],[Start]]</f>
        <v>3.2199074074074296E-2</v>
      </c>
      <c r="C36" s="11">
        <v>38</v>
      </c>
      <c r="D36">
        <v>2</v>
      </c>
      <c r="E36">
        <v>7</v>
      </c>
      <c r="F36" s="1">
        <v>1.7944444444444443</v>
      </c>
      <c r="G36" s="1">
        <v>1.8005902777777778</v>
      </c>
      <c r="H36" s="4">
        <f>Table134[[#This Row],[Swim finish]]-Table134[[#This Row],[Start]]</f>
        <v>6.1458333333335169E-3</v>
      </c>
      <c r="I36" s="9">
        <v>30</v>
      </c>
      <c r="J36" s="1">
        <v>1.8025231481481483</v>
      </c>
      <c r="K36" s="4">
        <f>Table134[[#This Row],[Run start]]-Table134[[#This Row],[Swim finish]]</f>
        <v>1.9328703703704875E-3</v>
      </c>
      <c r="L36" s="9">
        <v>46</v>
      </c>
      <c r="M36" s="1">
        <v>1.8266435185185186</v>
      </c>
      <c r="N36" s="4">
        <f>Table134[[#This Row],[Finish]]-Table134[[#This Row],[Run start]]</f>
        <v>2.4120370370370292E-2</v>
      </c>
      <c r="O36" s="9">
        <v>35</v>
      </c>
      <c r="P36">
        <v>2</v>
      </c>
    </row>
    <row r="37" spans="1:16" x14ac:dyDescent="0.3">
      <c r="A37" t="s">
        <v>35</v>
      </c>
      <c r="B37" s="2">
        <f>Table134[[#This Row],[Finish]]-Table134[[#This Row],[Start]]</f>
        <v>3.052083333333333E-2</v>
      </c>
      <c r="C37" s="11">
        <v>33</v>
      </c>
      <c r="D37">
        <v>4</v>
      </c>
      <c r="E37">
        <v>16</v>
      </c>
      <c r="F37" s="1">
        <v>1.8</v>
      </c>
      <c r="G37" s="1">
        <v>1.8047800925925928</v>
      </c>
      <c r="H37" s="4">
        <f>Table134[[#This Row],[Swim finish]]-Table134[[#This Row],[Start]]</f>
        <v>4.7800925925927107E-3</v>
      </c>
      <c r="I37" s="9">
        <v>6</v>
      </c>
      <c r="J37" s="1">
        <v>1.8063078703703703</v>
      </c>
      <c r="K37" s="4">
        <f>Table134[[#This Row],[Run start]]-Table134[[#This Row],[Swim finish]]</f>
        <v>1.5277777777775725E-3</v>
      </c>
      <c r="L37" s="9">
        <v>42</v>
      </c>
      <c r="M37" s="1">
        <v>1.8305208333333334</v>
      </c>
      <c r="N37" s="4">
        <f>Table134[[#This Row],[Finish]]-Table134[[#This Row],[Run start]]</f>
        <v>2.4212962962963047E-2</v>
      </c>
      <c r="O37" s="9">
        <v>36</v>
      </c>
      <c r="P37">
        <v>2</v>
      </c>
    </row>
    <row r="38" spans="1:16" x14ac:dyDescent="0.3">
      <c r="A38" t="s">
        <v>32</v>
      </c>
      <c r="B38" s="2">
        <f>Table134[[#This Row],[Finish]]-Table134[[#This Row],[Start]]</f>
        <v>3.2916666666666927E-2</v>
      </c>
      <c r="C38" s="11">
        <v>39</v>
      </c>
      <c r="D38">
        <v>3</v>
      </c>
      <c r="E38">
        <v>10</v>
      </c>
      <c r="F38" s="1">
        <v>1.7944444444444443</v>
      </c>
      <c r="G38" s="1">
        <v>1.8004629629629629</v>
      </c>
      <c r="H38" s="4">
        <f>Table134[[#This Row],[Swim finish]]-Table134[[#This Row],[Start]]</f>
        <v>6.0185185185186452E-3</v>
      </c>
      <c r="I38" s="9">
        <v>28</v>
      </c>
      <c r="J38" s="1">
        <v>1.8018749999999999</v>
      </c>
      <c r="K38" s="4">
        <f>Table134[[#This Row],[Run start]]-Table134[[#This Row],[Swim finish]]</f>
        <v>1.4120370370369617E-3</v>
      </c>
      <c r="L38" s="9">
        <v>38</v>
      </c>
      <c r="M38" s="1">
        <v>1.8273611111111112</v>
      </c>
      <c r="N38" s="4">
        <f>Table134[[#This Row],[Finish]]-Table134[[#This Row],[Run start]]</f>
        <v>2.548611111111132E-2</v>
      </c>
      <c r="O38" s="9">
        <v>37</v>
      </c>
      <c r="P38">
        <v>1</v>
      </c>
    </row>
    <row r="39" spans="1:16" x14ac:dyDescent="0.3">
      <c r="A39" t="s">
        <v>31</v>
      </c>
      <c r="B39" s="2">
        <f>Table134[[#This Row],[Finish]]-Table134[[#This Row],[Start]]</f>
        <v>3.2199074074073852E-2</v>
      </c>
      <c r="C39" s="11">
        <v>37</v>
      </c>
      <c r="D39">
        <v>2</v>
      </c>
      <c r="E39">
        <v>8</v>
      </c>
      <c r="F39" s="1">
        <v>1.7930555555555556</v>
      </c>
      <c r="G39" s="1">
        <v>1.7989467592592594</v>
      </c>
      <c r="H39" s="4">
        <f>Table134[[#This Row],[Swim finish]]-Table134[[#This Row],[Start]]</f>
        <v>5.8912037037037734E-3</v>
      </c>
      <c r="I39" s="9">
        <v>27</v>
      </c>
      <c r="J39" s="1">
        <v>1.7997222222222222</v>
      </c>
      <c r="K39" s="4">
        <f>Table134[[#This Row],[Run start]]-Table134[[#This Row],[Swim finish]]</f>
        <v>7.7546296296282513E-4</v>
      </c>
      <c r="L39" s="9">
        <v>9</v>
      </c>
      <c r="M39" s="1">
        <v>1.8252546296296295</v>
      </c>
      <c r="N39" s="4">
        <f>Table134[[#This Row],[Finish]]-Table134[[#This Row],[Run start]]</f>
        <v>2.5532407407407254E-2</v>
      </c>
      <c r="O39" s="9">
        <v>38</v>
      </c>
      <c r="P39">
        <v>1</v>
      </c>
    </row>
    <row r="40" spans="1:16" x14ac:dyDescent="0.3">
      <c r="A40" t="s">
        <v>33</v>
      </c>
      <c r="B40" s="2">
        <f>Table134[[#This Row],[Finish]]-Table134[[#This Row],[Start]]</f>
        <v>3.3437499999999787E-2</v>
      </c>
      <c r="C40" s="11">
        <v>40</v>
      </c>
      <c r="D40">
        <v>2</v>
      </c>
      <c r="E40">
        <v>6</v>
      </c>
      <c r="F40" s="1">
        <v>1.7930555555555556</v>
      </c>
      <c r="G40" s="1">
        <v>1.799236111111111</v>
      </c>
      <c r="H40" s="4">
        <f>Table134[[#This Row],[Swim finish]]-Table134[[#This Row],[Start]]</f>
        <v>6.1805555555554115E-3</v>
      </c>
      <c r="I40" s="9">
        <v>33</v>
      </c>
      <c r="J40" s="1">
        <v>1.8005439814814816</v>
      </c>
      <c r="K40" s="4">
        <f>Table134[[#This Row],[Run start]]-Table134[[#This Row],[Swim finish]]</f>
        <v>1.3078703703706118E-3</v>
      </c>
      <c r="L40" s="9">
        <v>31</v>
      </c>
      <c r="M40" s="1">
        <v>1.8264930555555554</v>
      </c>
      <c r="N40" s="4">
        <f>Table134[[#This Row],[Finish]]-Table134[[#This Row],[Run start]]</f>
        <v>2.5949074074073764E-2</v>
      </c>
      <c r="O40" s="9">
        <v>39</v>
      </c>
      <c r="P40">
        <v>1</v>
      </c>
    </row>
    <row r="41" spans="1:16" x14ac:dyDescent="0.3">
      <c r="A41" t="s">
        <v>30</v>
      </c>
      <c r="B41" s="2">
        <f>Table134[[#This Row],[Finish]]-Table134[[#This Row],[Start]]</f>
        <v>3.2037037037037086E-2</v>
      </c>
      <c r="C41" s="11">
        <v>36</v>
      </c>
      <c r="D41">
        <v>7</v>
      </c>
      <c r="E41">
        <v>26</v>
      </c>
      <c r="F41" s="1">
        <v>1.8</v>
      </c>
      <c r="G41" s="1">
        <v>1.8048032407407408</v>
      </c>
      <c r="H41" s="4">
        <f>Table134[[#This Row],[Swim finish]]-Table134[[#This Row],[Start]]</f>
        <v>4.8032407407407884E-3</v>
      </c>
      <c r="I41" s="9">
        <v>9</v>
      </c>
      <c r="J41" s="1">
        <v>1.8059953703703704</v>
      </c>
      <c r="K41" s="4">
        <f>Table134[[#This Row],[Run start]]-Table134[[#This Row],[Swim finish]]</f>
        <v>1.1921296296295569E-3</v>
      </c>
      <c r="L41" s="9">
        <v>26</v>
      </c>
      <c r="M41" s="1">
        <v>1.8320370370370371</v>
      </c>
      <c r="N41" s="4">
        <f>Table134[[#This Row],[Finish]]-Table134[[#This Row],[Run start]]</f>
        <v>2.6041666666666741E-2</v>
      </c>
      <c r="O41" s="9">
        <v>40</v>
      </c>
      <c r="P41">
        <v>1</v>
      </c>
    </row>
    <row r="42" spans="1:16" x14ac:dyDescent="0.3">
      <c r="A42" t="s">
        <v>55</v>
      </c>
      <c r="B42" s="2">
        <f>Table134[[#This Row],[Finish]]-Table134[[#This Row],[Start]]</f>
        <v>3.5023148148147998E-2</v>
      </c>
      <c r="C42" s="11">
        <v>44</v>
      </c>
      <c r="D42">
        <v>6</v>
      </c>
      <c r="E42">
        <v>24</v>
      </c>
      <c r="F42" s="1">
        <v>1.8055555555555556</v>
      </c>
      <c r="G42" s="1">
        <v>1.8124305555555555</v>
      </c>
      <c r="H42" s="4">
        <f>Table134[[#This Row],[Swim finish]]-Table134[[#This Row],[Start]]</f>
        <v>6.8749999999999645E-3</v>
      </c>
      <c r="I42" s="9">
        <v>40</v>
      </c>
      <c r="J42" s="1">
        <v>1.8142592592592592</v>
      </c>
      <c r="K42" s="4">
        <f>Table134[[#This Row],[Run start]]-Table134[[#This Row],[Swim finish]]</f>
        <v>1.8287037037036935E-3</v>
      </c>
      <c r="L42" s="9">
        <v>45</v>
      </c>
      <c r="M42" s="1">
        <v>1.8405787037037036</v>
      </c>
      <c r="N42" s="4">
        <f>Table134[[#This Row],[Finish]]-Table134[[#This Row],[Run start]]</f>
        <v>2.631944444444434E-2</v>
      </c>
      <c r="O42" s="9">
        <v>41</v>
      </c>
      <c r="P42">
        <v>2</v>
      </c>
    </row>
    <row r="43" spans="1:16" x14ac:dyDescent="0.3">
      <c r="A43" t="s">
        <v>50</v>
      </c>
      <c r="B43" s="2">
        <f>Table134[[#This Row],[Finish]]-Table134[[#This Row],[Start]]</f>
        <v>3.4918981481481426E-2</v>
      </c>
      <c r="C43" s="11">
        <v>42</v>
      </c>
      <c r="D43">
        <v>3</v>
      </c>
      <c r="E43">
        <v>12</v>
      </c>
      <c r="F43" s="1">
        <v>1.7972222222222223</v>
      </c>
      <c r="G43" s="1">
        <v>1.8041898148148148</v>
      </c>
      <c r="H43" s="4">
        <f>Table134[[#This Row],[Swim finish]]-Table134[[#This Row],[Start]]</f>
        <v>6.9675925925924975E-3</v>
      </c>
      <c r="I43" s="9">
        <v>41</v>
      </c>
      <c r="J43" s="1">
        <v>1.8055324074074073</v>
      </c>
      <c r="K43" s="4">
        <f>Table134[[#This Row],[Run start]]-Table134[[#This Row],[Swim finish]]</f>
        <v>1.3425925925925064E-3</v>
      </c>
      <c r="L43" s="9">
        <v>32</v>
      </c>
      <c r="M43" s="1">
        <v>1.8321412037037037</v>
      </c>
      <c r="N43" s="4">
        <f>Table134[[#This Row],[Finish]]-Table134[[#This Row],[Run start]]</f>
        <v>2.6608796296296422E-2</v>
      </c>
      <c r="O43" s="9">
        <v>42</v>
      </c>
      <c r="P43">
        <v>2</v>
      </c>
    </row>
    <row r="44" spans="1:16" x14ac:dyDescent="0.3">
      <c r="A44" t="s">
        <v>47</v>
      </c>
      <c r="B44" s="2">
        <f>Table134[[#This Row],[Finish]]-Table134[[#This Row],[Start]]</f>
        <v>3.3935185185185457E-2</v>
      </c>
      <c r="C44" s="11">
        <v>41</v>
      </c>
      <c r="D44">
        <v>2</v>
      </c>
      <c r="E44">
        <v>8</v>
      </c>
      <c r="F44" s="1">
        <v>1.7944444444444443</v>
      </c>
      <c r="G44" s="1">
        <v>1.8004629629629629</v>
      </c>
      <c r="H44" s="4">
        <f>Table134[[#This Row],[Swim finish]]-Table134[[#This Row],[Start]]</f>
        <v>6.0185185185186452E-3</v>
      </c>
      <c r="I44" s="9">
        <v>29</v>
      </c>
      <c r="J44" s="1">
        <v>1.801412037037037</v>
      </c>
      <c r="K44" s="4">
        <f>Table134[[#This Row],[Run start]]-Table134[[#This Row],[Swim finish]]</f>
        <v>9.490740740740744E-4</v>
      </c>
      <c r="L44" s="9">
        <v>17</v>
      </c>
      <c r="M44" s="1">
        <v>1.8283796296296297</v>
      </c>
      <c r="N44" s="4">
        <f>Table134[[#This Row],[Finish]]-Table134[[#This Row],[Run start]]</f>
        <v>2.6967592592592737E-2</v>
      </c>
      <c r="O44" s="9">
        <v>43</v>
      </c>
      <c r="P44">
        <v>2</v>
      </c>
    </row>
    <row r="45" spans="1:16" x14ac:dyDescent="0.3">
      <c r="A45" t="s">
        <v>53</v>
      </c>
      <c r="B45" s="2">
        <f>Table134[[#This Row],[Finish]]-Table134[[#This Row],[Start]]</f>
        <v>3.4918981481481426E-2</v>
      </c>
      <c r="C45" s="11">
        <v>43</v>
      </c>
      <c r="D45">
        <v>5</v>
      </c>
      <c r="E45">
        <v>18</v>
      </c>
      <c r="F45" s="1">
        <v>1.8027777777777778</v>
      </c>
      <c r="G45" s="1">
        <v>1.8089351851851851</v>
      </c>
      <c r="H45" s="4">
        <f>Table134[[#This Row],[Swim finish]]-Table134[[#This Row],[Start]]</f>
        <v>6.1574074074073337E-3</v>
      </c>
      <c r="I45" s="9">
        <v>31</v>
      </c>
      <c r="J45" s="1">
        <v>1.8103472222222221</v>
      </c>
      <c r="K45" s="4">
        <f>Table134[[#This Row],[Run start]]-Table134[[#This Row],[Swim finish]]</f>
        <v>1.4120370370369617E-3</v>
      </c>
      <c r="L45" s="9">
        <v>39</v>
      </c>
      <c r="M45" s="1">
        <v>1.8376967592592592</v>
      </c>
      <c r="N45" s="4">
        <f>Table134[[#This Row],[Finish]]-Table134[[#This Row],[Run start]]</f>
        <v>2.734953703703713E-2</v>
      </c>
      <c r="O45" s="9">
        <v>44</v>
      </c>
      <c r="P45">
        <v>2</v>
      </c>
    </row>
    <row r="46" spans="1:16" x14ac:dyDescent="0.3">
      <c r="A46" t="s">
        <v>34</v>
      </c>
      <c r="B46" s="2">
        <f>Table134[[#This Row],[Finish]]-Table134[[#This Row],[Start]]</f>
        <v>3.6481481481481559E-2</v>
      </c>
      <c r="C46" s="11">
        <v>45</v>
      </c>
      <c r="D46">
        <v>1</v>
      </c>
      <c r="E46">
        <v>2</v>
      </c>
      <c r="F46" s="1">
        <v>1.7916666666666665</v>
      </c>
      <c r="G46" s="1">
        <v>1.7995601851851852</v>
      </c>
      <c r="H46" s="4">
        <f>Table134[[#This Row],[Swim finish]]-Table134[[#This Row],[Start]]</f>
        <v>7.8935185185187162E-3</v>
      </c>
      <c r="I46" s="9">
        <v>46</v>
      </c>
      <c r="J46" s="1">
        <v>1.8006597222222223</v>
      </c>
      <c r="K46" s="4">
        <f>Table134[[#This Row],[Run start]]-Table134[[#This Row],[Swim finish]]</f>
        <v>1.0995370370370239E-3</v>
      </c>
      <c r="L46" s="9">
        <v>23</v>
      </c>
      <c r="M46" s="1">
        <v>1.8281481481481481</v>
      </c>
      <c r="N46" s="4">
        <f>Table134[[#This Row],[Finish]]-Table134[[#This Row],[Run start]]</f>
        <v>2.7488425925925819E-2</v>
      </c>
      <c r="O46" s="9">
        <v>45</v>
      </c>
      <c r="P46">
        <v>2</v>
      </c>
    </row>
    <row r="47" spans="1:16" x14ac:dyDescent="0.3">
      <c r="A47" t="s">
        <v>34</v>
      </c>
      <c r="B47" s="2">
        <f>Table134[[#This Row],[Finish]]-Table134[[#This Row],[Start]]</f>
        <v>3.7175925925926112E-2</v>
      </c>
      <c r="C47" s="11">
        <v>47</v>
      </c>
      <c r="D47">
        <v>1</v>
      </c>
      <c r="E47">
        <v>1</v>
      </c>
      <c r="F47" s="1">
        <v>1.7916666666666665</v>
      </c>
      <c r="G47" s="1">
        <v>1.7998032407407407</v>
      </c>
      <c r="H47" s="4">
        <f>Table134[[#This Row],[Swim finish]]-Table134[[#This Row],[Start]]</f>
        <v>8.1365740740741987E-3</v>
      </c>
      <c r="I47" s="9">
        <v>47</v>
      </c>
      <c r="J47" s="1">
        <v>1.8012615740740741</v>
      </c>
      <c r="K47" s="4">
        <f>Table134[[#This Row],[Run start]]-Table134[[#This Row],[Swim finish]]</f>
        <v>1.4583333333333393E-3</v>
      </c>
      <c r="L47" s="9">
        <v>41</v>
      </c>
      <c r="M47" s="1">
        <v>1.8288425925925926</v>
      </c>
      <c r="N47" s="4">
        <f>Table134[[#This Row],[Finish]]-Table134[[#This Row],[Run start]]</f>
        <v>2.7581018518518574E-2</v>
      </c>
      <c r="O47" s="9">
        <v>46</v>
      </c>
      <c r="P47">
        <v>1</v>
      </c>
    </row>
    <row r="48" spans="1:16" x14ac:dyDescent="0.3">
      <c r="A48" t="s">
        <v>52</v>
      </c>
      <c r="B48" s="2">
        <f>Table134[[#This Row],[Finish]]-Table134[[#This Row],[Start]]</f>
        <v>3.6550925925926014E-2</v>
      </c>
      <c r="C48" s="12">
        <v>46</v>
      </c>
      <c r="D48">
        <v>4</v>
      </c>
      <c r="E48">
        <v>15</v>
      </c>
      <c r="F48" s="1">
        <v>1.8</v>
      </c>
      <c r="G48" s="1">
        <v>1.8065162037037037</v>
      </c>
      <c r="H48" s="4">
        <f>Table134[[#This Row],[Swim finish]]-Table134[[#This Row],[Start]]</f>
        <v>6.5162037037036491E-3</v>
      </c>
      <c r="I48" s="10">
        <v>36</v>
      </c>
      <c r="J48" s="1">
        <v>1.8079050925925926</v>
      </c>
      <c r="K48" s="4">
        <f>Table134[[#This Row],[Run start]]-Table134[[#This Row],[Swim finish]]</f>
        <v>1.388888888888884E-3</v>
      </c>
      <c r="L48" s="10">
        <v>34</v>
      </c>
      <c r="M48" s="1">
        <v>1.8365509259259261</v>
      </c>
      <c r="N48" s="4">
        <f>Table134[[#This Row],[Finish]]-Table134[[#This Row],[Run start]]</f>
        <v>2.8645833333333481E-2</v>
      </c>
      <c r="O48" s="10">
        <v>47</v>
      </c>
      <c r="P48"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Hathersage #2 results</vt:lpstr>
      <vt:lpstr>Hathersage #1 results</vt:lpstr>
      <vt:lpstr>Hathersage results -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Shorrock</dc:creator>
  <cp:lastModifiedBy>Matt Shorrock</cp:lastModifiedBy>
  <dcterms:created xsi:type="dcterms:W3CDTF">2026-06-02T20:29:13Z</dcterms:created>
  <dcterms:modified xsi:type="dcterms:W3CDTF">2026-06-19T07:44:53Z</dcterms:modified>
</cp:coreProperties>
</file>